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ONV SPEED IN METERS PER MIN" sheetId="1" r:id="rId1"/>
    <sheet name="CONV SPEED IN FEET PER MIN" sheetId="2" r:id="rId2"/>
  </sheets>
  <definedNames>
    <definedName name="_xlnm.Print_Area" localSheetId="1">'CONV SPEED IN FEET PER MIN'!$A$1:$W$50</definedName>
    <definedName name="_xlnm.Print_Area" localSheetId="0">'CONV SPEED IN METERS PER MIN'!$A$1:$W$52</definedName>
  </definedNames>
  <calcPr fullCalcOnLoad="1"/>
</workbook>
</file>

<file path=xl/sharedStrings.xml><?xml version="1.0" encoding="utf-8"?>
<sst xmlns="http://schemas.openxmlformats.org/spreadsheetml/2006/main" count="45" uniqueCount="15">
  <si>
    <t>cm</t>
  </si>
  <si>
    <t xml:space="preserve"> =</t>
  </si>
  <si>
    <t>inch</t>
  </si>
  <si>
    <t>m</t>
  </si>
  <si>
    <t>AVERAGE SOLDER WAVE CONTACT TIME, SECONDS</t>
  </si>
  <si>
    <t>WAVE SOLDER PARAMETERS CALCULATOR</t>
  </si>
  <si>
    <t>IN CM</t>
  </si>
  <si>
    <t>CONVEYOR SPEED, FEET / MINUTE</t>
  </si>
  <si>
    <t>CONVEYOR SPEED, CM / MINUTE</t>
  </si>
  <si>
    <t>CONVEYOR SPEED, METERS / MINUTE</t>
  </si>
  <si>
    <t>CONVEYOR SPEED, INCHES / SECOND</t>
  </si>
  <si>
    <t>CONVEYOR SPEED, CM / SECOND</t>
  </si>
  <si>
    <t>AVERAGE SOLDER WAVE CONTACT WIDTH IN CM</t>
  </si>
  <si>
    <t>AVERAGE SOLDER WAVE CONTACT WIDTH IN INCHES</t>
  </si>
  <si>
    <t>DESIGNED AND CREATED BY KANTESH DOSS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</si>
</sst>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&quot;cm&quot;"/>
    <numFmt numFmtId="166" formatCode="0.0\ &quot;cm&quot;"/>
    <numFmt numFmtId="167" formatCode="0.0\ &quot;in.&quot;"/>
    <numFmt numFmtId="168" formatCode="0.0\ \ &quot;in.&quot;"/>
  </numFmts>
  <fonts count="8">
    <font>
      <sz val="10"/>
      <name val="Arial"/>
      <family val="0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sz val="24"/>
      <color indexed="10"/>
      <name val="Arial"/>
      <family val="2"/>
    </font>
    <font>
      <sz val="10"/>
      <color indexed="43"/>
      <name val="Arial"/>
      <family val="2"/>
    </font>
    <font>
      <b/>
      <sz val="14"/>
      <color indexed="41"/>
      <name val="Arial"/>
      <family val="2"/>
    </font>
    <font>
      <b/>
      <sz val="12"/>
      <color indexed="4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168" fontId="0" fillId="0" borderId="16" xfId="0" applyNumberFormat="1" applyBorder="1" applyAlignment="1">
      <alignment horizontal="center" vertical="center" wrapText="1"/>
    </xf>
    <xf numFmtId="167" fontId="0" fillId="0" borderId="17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="75" zoomScaleNormal="75" zoomScaleSheetLayoutView="75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11.7109375" style="2" hidden="1" customWidth="1"/>
    <col min="3" max="3" width="15.8515625" style="1" customWidth="1"/>
    <col min="4" max="14" width="6.28125" style="1" customWidth="1"/>
    <col min="15" max="15" width="7.28125" style="1" customWidth="1"/>
    <col min="16" max="23" width="6.28125" style="1" customWidth="1"/>
    <col min="24" max="24" width="4.8515625" style="1" customWidth="1"/>
    <col min="25" max="32" width="4.8515625" style="1" hidden="1" customWidth="1"/>
    <col min="33" max="33" width="4.8515625" style="1" customWidth="1"/>
    <col min="34" max="16384" width="9.140625" style="1" customWidth="1"/>
  </cols>
  <sheetData>
    <row r="1" spans="1:23" ht="40.5" customHeight="1" thickBot="1" thickTop="1">
      <c r="A1" s="17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</row>
    <row r="2" spans="1:23" ht="31.5" customHeight="1" thickBot="1" thickTop="1">
      <c r="A2" s="40" t="s">
        <v>14</v>
      </c>
      <c r="B2" s="41"/>
      <c r="C2" s="42"/>
      <c r="D2" s="20" t="s">
        <v>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21.75" customHeight="1" thickBot="1" thickTop="1">
      <c r="A3" s="43"/>
      <c r="B3" s="44"/>
      <c r="C3" s="45"/>
      <c r="D3" s="32">
        <v>0.1</v>
      </c>
      <c r="E3" s="32">
        <f>D3+0.1</f>
        <v>0.2</v>
      </c>
      <c r="F3" s="32">
        <f aca="true" t="shared" si="0" ref="F3:V3">E3+0.1</f>
        <v>0.30000000000000004</v>
      </c>
      <c r="G3" s="32">
        <f t="shared" si="0"/>
        <v>0.4</v>
      </c>
      <c r="H3" s="32">
        <f t="shared" si="0"/>
        <v>0.5</v>
      </c>
      <c r="I3" s="32">
        <f t="shared" si="0"/>
        <v>0.6</v>
      </c>
      <c r="J3" s="32">
        <f t="shared" si="0"/>
        <v>0.7</v>
      </c>
      <c r="K3" s="32">
        <f t="shared" si="0"/>
        <v>0.7999999999999999</v>
      </c>
      <c r="L3" s="32">
        <f t="shared" si="0"/>
        <v>0.8999999999999999</v>
      </c>
      <c r="M3" s="32">
        <f t="shared" si="0"/>
        <v>0.9999999999999999</v>
      </c>
      <c r="N3" s="32">
        <f t="shared" si="0"/>
        <v>1.0999999999999999</v>
      </c>
      <c r="O3" s="32">
        <f t="shared" si="0"/>
        <v>1.2</v>
      </c>
      <c r="P3" s="32">
        <f t="shared" si="0"/>
        <v>1.3</v>
      </c>
      <c r="Q3" s="32">
        <f t="shared" si="0"/>
        <v>1.4000000000000001</v>
      </c>
      <c r="R3" s="32">
        <f t="shared" si="0"/>
        <v>1.5000000000000002</v>
      </c>
      <c r="S3" s="32">
        <f t="shared" si="0"/>
        <v>1.6000000000000003</v>
      </c>
      <c r="T3" s="32">
        <f t="shared" si="0"/>
        <v>1.7000000000000004</v>
      </c>
      <c r="U3" s="32">
        <f t="shared" si="0"/>
        <v>1.8000000000000005</v>
      </c>
      <c r="V3" s="32">
        <f t="shared" si="0"/>
        <v>1.9000000000000006</v>
      </c>
      <c r="W3" s="32">
        <f>V3+0.1</f>
        <v>2.0000000000000004</v>
      </c>
    </row>
    <row r="4" spans="1:23" ht="31.5" customHeight="1" hidden="1" thickBot="1" thickTop="1">
      <c r="A4" s="43"/>
      <c r="B4" s="44"/>
      <c r="C4" s="45"/>
      <c r="D4" s="20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8.5" customHeight="1" hidden="1" thickBot="1" thickTop="1">
      <c r="A5" s="43"/>
      <c r="B5" s="44"/>
      <c r="C5" s="45"/>
      <c r="D5" s="36">
        <f>D3*100</f>
        <v>10</v>
      </c>
      <c r="E5" s="12">
        <f aca="true" t="shared" si="1" ref="E5:W5">E3*100</f>
        <v>20</v>
      </c>
      <c r="F5" s="12">
        <f t="shared" si="1"/>
        <v>30.000000000000004</v>
      </c>
      <c r="G5" s="12">
        <f t="shared" si="1"/>
        <v>40</v>
      </c>
      <c r="H5" s="12">
        <f t="shared" si="1"/>
        <v>50</v>
      </c>
      <c r="I5" s="12">
        <f t="shared" si="1"/>
        <v>60</v>
      </c>
      <c r="J5" s="12">
        <f t="shared" si="1"/>
        <v>70</v>
      </c>
      <c r="K5" s="12">
        <f t="shared" si="1"/>
        <v>80</v>
      </c>
      <c r="L5" s="12">
        <f t="shared" si="1"/>
        <v>89.99999999999999</v>
      </c>
      <c r="M5" s="12">
        <f t="shared" si="1"/>
        <v>99.99999999999999</v>
      </c>
      <c r="N5" s="12">
        <f t="shared" si="1"/>
        <v>109.99999999999999</v>
      </c>
      <c r="O5" s="12">
        <f t="shared" si="1"/>
        <v>120</v>
      </c>
      <c r="P5" s="12">
        <f t="shared" si="1"/>
        <v>130</v>
      </c>
      <c r="Q5" s="12">
        <f t="shared" si="1"/>
        <v>140</v>
      </c>
      <c r="R5" s="12">
        <f t="shared" si="1"/>
        <v>150.00000000000003</v>
      </c>
      <c r="S5" s="12">
        <f t="shared" si="1"/>
        <v>160.00000000000003</v>
      </c>
      <c r="T5" s="12">
        <f t="shared" si="1"/>
        <v>170.00000000000003</v>
      </c>
      <c r="U5" s="12">
        <f t="shared" si="1"/>
        <v>180.00000000000006</v>
      </c>
      <c r="V5" s="12">
        <f t="shared" si="1"/>
        <v>190.00000000000006</v>
      </c>
      <c r="W5" s="13">
        <f t="shared" si="1"/>
        <v>200.00000000000006</v>
      </c>
    </row>
    <row r="6" spans="1:23" ht="28.5" customHeight="1" hidden="1" thickBot="1" thickTop="1">
      <c r="A6" s="43"/>
      <c r="B6" s="44"/>
      <c r="C6" s="45"/>
      <c r="D6" s="20" t="s">
        <v>11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8.5" customHeight="1" hidden="1" thickBot="1" thickTop="1">
      <c r="A7" s="43"/>
      <c r="B7" s="44"/>
      <c r="C7" s="45"/>
      <c r="D7" s="36">
        <f>D5/60</f>
        <v>0.16666666666666666</v>
      </c>
      <c r="E7" s="36">
        <f aca="true" t="shared" si="2" ref="E7:W7">E5/60</f>
        <v>0.3333333333333333</v>
      </c>
      <c r="F7" s="36">
        <f t="shared" si="2"/>
        <v>0.5000000000000001</v>
      </c>
      <c r="G7" s="36">
        <f t="shared" si="2"/>
        <v>0.6666666666666666</v>
      </c>
      <c r="H7" s="36">
        <f t="shared" si="2"/>
        <v>0.8333333333333334</v>
      </c>
      <c r="I7" s="36">
        <f t="shared" si="2"/>
        <v>1</v>
      </c>
      <c r="J7" s="36">
        <f t="shared" si="2"/>
        <v>1.1666666666666667</v>
      </c>
      <c r="K7" s="36">
        <f t="shared" si="2"/>
        <v>1.3333333333333333</v>
      </c>
      <c r="L7" s="36">
        <f t="shared" si="2"/>
        <v>1.4999999999999998</v>
      </c>
      <c r="M7" s="36">
        <f t="shared" si="2"/>
        <v>1.6666666666666665</v>
      </c>
      <c r="N7" s="36">
        <f t="shared" si="2"/>
        <v>1.833333333333333</v>
      </c>
      <c r="O7" s="36">
        <f t="shared" si="2"/>
        <v>2</v>
      </c>
      <c r="P7" s="36">
        <f t="shared" si="2"/>
        <v>2.1666666666666665</v>
      </c>
      <c r="Q7" s="36">
        <f t="shared" si="2"/>
        <v>2.3333333333333335</v>
      </c>
      <c r="R7" s="36">
        <f t="shared" si="2"/>
        <v>2.5000000000000004</v>
      </c>
      <c r="S7" s="36">
        <f t="shared" si="2"/>
        <v>2.666666666666667</v>
      </c>
      <c r="T7" s="36">
        <f t="shared" si="2"/>
        <v>2.833333333333334</v>
      </c>
      <c r="U7" s="36">
        <f t="shared" si="2"/>
        <v>3.000000000000001</v>
      </c>
      <c r="V7" s="36">
        <f t="shared" si="2"/>
        <v>3.1666666666666674</v>
      </c>
      <c r="W7" s="36">
        <f t="shared" si="2"/>
        <v>3.3333333333333344</v>
      </c>
    </row>
    <row r="8" spans="1:25" ht="33.75" customHeight="1" hidden="1" thickBot="1" thickTop="1">
      <c r="A8" s="43"/>
      <c r="B8" s="44"/>
      <c r="C8" s="45"/>
      <c r="D8" s="20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Y8" s="1" t="s">
        <v>6</v>
      </c>
    </row>
    <row r="9" spans="1:23" ht="28.5" customHeight="1" hidden="1" thickBot="1" thickTop="1">
      <c r="A9" s="43"/>
      <c r="B9" s="44"/>
      <c r="C9" s="45"/>
      <c r="D9" s="36">
        <f>D3*1/0.3</f>
        <v>0.33333333333333337</v>
      </c>
      <c r="E9" s="12">
        <f>E$3*$AD23</f>
        <v>0.6561679790026247</v>
      </c>
      <c r="F9" s="12">
        <f>F$3*$AD23</f>
        <v>0.9842519685039371</v>
      </c>
      <c r="G9" s="12">
        <f>G$3*$AD23</f>
        <v>1.3123359580052494</v>
      </c>
      <c r="H9" s="12">
        <f>H$3*$AD23</f>
        <v>1.6404199475065617</v>
      </c>
      <c r="I9" s="12">
        <f>I$3*$AD23</f>
        <v>1.968503937007874</v>
      </c>
      <c r="J9" s="12">
        <f>J$3*$AD23</f>
        <v>2.2965879265091864</v>
      </c>
      <c r="K9" s="12">
        <f>K$3*$AD23</f>
        <v>2.6246719160104988</v>
      </c>
      <c r="L9" s="12">
        <f>L$3*$AD23</f>
        <v>2.9527559055118107</v>
      </c>
      <c r="M9" s="12">
        <f>M$3*$AD23</f>
        <v>3.280839895013123</v>
      </c>
      <c r="N9" s="12">
        <f>N$3*$AD23</f>
        <v>3.6089238845144354</v>
      </c>
      <c r="O9" s="12">
        <f>O$3*$AD23</f>
        <v>3.937007874015748</v>
      </c>
      <c r="P9" s="12">
        <f>P$3*$AD23</f>
        <v>4.2650918635170605</v>
      </c>
      <c r="Q9" s="12">
        <f>Q$3*$AD23</f>
        <v>4.593175853018373</v>
      </c>
      <c r="R9" s="12">
        <f>R$3*$AD23</f>
        <v>4.921259842519686</v>
      </c>
      <c r="S9" s="12">
        <f>S$3*$AD23</f>
        <v>5.249343832020998</v>
      </c>
      <c r="T9" s="12">
        <f>T$3*$AD23</f>
        <v>5.577427821522311</v>
      </c>
      <c r="U9" s="12">
        <f>U$3*$AD23</f>
        <v>5.905511811023624</v>
      </c>
      <c r="V9" s="12">
        <f>V$3*$AD23</f>
        <v>6.233595800524936</v>
      </c>
      <c r="W9" s="13">
        <f>W$3*$AD23</f>
        <v>6.561679790026249</v>
      </c>
    </row>
    <row r="10" spans="1:23" ht="33.75" customHeight="1" hidden="1" thickBot="1" thickTop="1">
      <c r="A10" s="43"/>
      <c r="B10" s="44"/>
      <c r="C10" s="45"/>
      <c r="D10" s="20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28.5" customHeight="1" hidden="1" thickBot="1" thickTop="1">
      <c r="A11" s="43"/>
      <c r="B11" s="44"/>
      <c r="C11" s="45"/>
      <c r="D11" s="36">
        <f>D9*12/60</f>
        <v>0.06666666666666667</v>
      </c>
      <c r="E11" s="12">
        <f aca="true" t="shared" si="3" ref="E11:W11">E9*12/60</f>
        <v>0.13123359580052493</v>
      </c>
      <c r="F11" s="12">
        <f t="shared" si="3"/>
        <v>0.19685039370078744</v>
      </c>
      <c r="G11" s="12">
        <f t="shared" si="3"/>
        <v>0.26246719160104987</v>
      </c>
      <c r="H11" s="12">
        <f t="shared" si="3"/>
        <v>0.32808398950131235</v>
      </c>
      <c r="I11" s="12">
        <f t="shared" si="3"/>
        <v>0.3937007874015748</v>
      </c>
      <c r="J11" s="12">
        <f t="shared" si="3"/>
        <v>0.4593175853018373</v>
      </c>
      <c r="K11" s="12">
        <f t="shared" si="3"/>
        <v>0.5249343832020997</v>
      </c>
      <c r="L11" s="12">
        <f t="shared" si="3"/>
        <v>0.5905511811023622</v>
      </c>
      <c r="M11" s="12">
        <f t="shared" si="3"/>
        <v>0.6561679790026246</v>
      </c>
      <c r="N11" s="12">
        <f t="shared" si="3"/>
        <v>0.721784776902887</v>
      </c>
      <c r="O11" s="12">
        <f t="shared" si="3"/>
        <v>0.7874015748031497</v>
      </c>
      <c r="P11" s="12">
        <f t="shared" si="3"/>
        <v>0.8530183727034121</v>
      </c>
      <c r="Q11" s="12">
        <f t="shared" si="3"/>
        <v>0.9186351706036746</v>
      </c>
      <c r="R11" s="12">
        <f t="shared" si="3"/>
        <v>0.9842519685039373</v>
      </c>
      <c r="S11" s="12">
        <f t="shared" si="3"/>
        <v>1.0498687664041997</v>
      </c>
      <c r="T11" s="12">
        <f t="shared" si="3"/>
        <v>1.115485564304462</v>
      </c>
      <c r="U11" s="12">
        <f t="shared" si="3"/>
        <v>1.181102362204725</v>
      </c>
      <c r="V11" s="12">
        <f t="shared" si="3"/>
        <v>1.2467191601049872</v>
      </c>
      <c r="W11" s="13">
        <f t="shared" si="3"/>
        <v>1.3123359580052498</v>
      </c>
    </row>
    <row r="12" spans="1:23" ht="36.75" customHeight="1" thickBot="1" thickTop="1">
      <c r="A12" s="46"/>
      <c r="B12" s="47"/>
      <c r="C12" s="48"/>
      <c r="D12" s="34" t="s">
        <v>4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</row>
    <row r="13" spans="1:23" ht="13.5" thickTop="1">
      <c r="A13" s="14" t="s">
        <v>12</v>
      </c>
      <c r="B13" s="24">
        <v>0.1</v>
      </c>
      <c r="C13" s="21">
        <f>B13*2.54</f>
        <v>0.254</v>
      </c>
      <c r="D13" s="3">
        <f>TRUNC($C13/D$7,2)</f>
        <v>1.52</v>
      </c>
      <c r="E13" s="3">
        <f>TRUNC($C13/E$7,2)</f>
        <v>0.76</v>
      </c>
      <c r="F13" s="3">
        <f>TRUNC($C13/F$7,2)</f>
        <v>0.5</v>
      </c>
      <c r="G13" s="3">
        <f aca="true" t="shared" si="4" ref="G13:W15">TRUNC($C13/G$7,2)</f>
        <v>0.38</v>
      </c>
      <c r="H13" s="3">
        <f t="shared" si="4"/>
        <v>0.3</v>
      </c>
      <c r="I13" s="3">
        <f t="shared" si="4"/>
        <v>0.25</v>
      </c>
      <c r="J13" s="3">
        <f t="shared" si="4"/>
        <v>0.21</v>
      </c>
      <c r="K13" s="3">
        <f t="shared" si="4"/>
        <v>0.19</v>
      </c>
      <c r="L13" s="3">
        <f t="shared" si="4"/>
        <v>0.16</v>
      </c>
      <c r="M13" s="3">
        <f t="shared" si="4"/>
        <v>0.15</v>
      </c>
      <c r="N13" s="3">
        <f t="shared" si="4"/>
        <v>0.13</v>
      </c>
      <c r="O13" s="3">
        <f t="shared" si="4"/>
        <v>0.12</v>
      </c>
      <c r="P13" s="3">
        <f t="shared" si="4"/>
        <v>0.11</v>
      </c>
      <c r="Q13" s="3">
        <f t="shared" si="4"/>
        <v>0.1</v>
      </c>
      <c r="R13" s="3">
        <f t="shared" si="4"/>
        <v>0.1</v>
      </c>
      <c r="S13" s="3">
        <f t="shared" si="4"/>
        <v>0.09</v>
      </c>
      <c r="T13" s="3">
        <f t="shared" si="4"/>
        <v>0.08</v>
      </c>
      <c r="U13" s="3">
        <f t="shared" si="4"/>
        <v>0.08</v>
      </c>
      <c r="V13" s="3">
        <f t="shared" si="4"/>
        <v>0.08</v>
      </c>
      <c r="W13" s="3">
        <f t="shared" si="4"/>
        <v>0.07</v>
      </c>
    </row>
    <row r="14" spans="1:23" ht="12.75">
      <c r="A14" s="15"/>
      <c r="B14" s="25">
        <f>B13+0.1</f>
        <v>0.2</v>
      </c>
      <c r="C14" s="22">
        <f aca="true" t="shared" si="5" ref="C14:C52">B14*2.54</f>
        <v>0.508</v>
      </c>
      <c r="D14" s="3">
        <f>TRUNC($C14/D$7,2)</f>
        <v>3.04</v>
      </c>
      <c r="E14" s="3">
        <f>TRUNC($C14/E$7,2)</f>
        <v>1.52</v>
      </c>
      <c r="F14" s="3">
        <f>TRUNC($C14/F$7,2)</f>
        <v>1.01</v>
      </c>
      <c r="G14" s="3">
        <f t="shared" si="4"/>
        <v>0.76</v>
      </c>
      <c r="H14" s="3">
        <f t="shared" si="4"/>
        <v>0.6</v>
      </c>
      <c r="I14" s="3">
        <f t="shared" si="4"/>
        <v>0.5</v>
      </c>
      <c r="J14" s="3">
        <f t="shared" si="4"/>
        <v>0.43</v>
      </c>
      <c r="K14" s="3">
        <f t="shared" si="4"/>
        <v>0.38</v>
      </c>
      <c r="L14" s="3">
        <f t="shared" si="4"/>
        <v>0.33</v>
      </c>
      <c r="M14" s="3">
        <f t="shared" si="4"/>
        <v>0.3</v>
      </c>
      <c r="N14" s="3">
        <f t="shared" si="4"/>
        <v>0.27</v>
      </c>
      <c r="O14" s="3">
        <f t="shared" si="4"/>
        <v>0.25</v>
      </c>
      <c r="P14" s="3">
        <f t="shared" si="4"/>
        <v>0.23</v>
      </c>
      <c r="Q14" s="3">
        <f t="shared" si="4"/>
        <v>0.21</v>
      </c>
      <c r="R14" s="3">
        <f t="shared" si="4"/>
        <v>0.2</v>
      </c>
      <c r="S14" s="3">
        <f t="shared" si="4"/>
        <v>0.19</v>
      </c>
      <c r="T14" s="3">
        <f t="shared" si="4"/>
        <v>0.17</v>
      </c>
      <c r="U14" s="3">
        <f t="shared" si="4"/>
        <v>0.16</v>
      </c>
      <c r="V14" s="3">
        <f t="shared" si="4"/>
        <v>0.16</v>
      </c>
      <c r="W14" s="3">
        <f t="shared" si="4"/>
        <v>0.15</v>
      </c>
    </row>
    <row r="15" spans="1:23" ht="12.75">
      <c r="A15" s="15"/>
      <c r="B15" s="25">
        <f aca="true" t="shared" si="6" ref="B15:B52">B14+0.1</f>
        <v>0.30000000000000004</v>
      </c>
      <c r="C15" s="22">
        <f t="shared" si="5"/>
        <v>0.7620000000000001</v>
      </c>
      <c r="D15" s="3">
        <f>TRUNC($C15/D$7,2)</f>
        <v>4.57</v>
      </c>
      <c r="E15" s="3">
        <f>TRUNC($C15/E$7,2)</f>
        <v>2.28</v>
      </c>
      <c r="F15" s="3">
        <f>TRUNC($C15/F$7,2)</f>
        <v>1.52</v>
      </c>
      <c r="G15" s="3">
        <f>TRUNC($C15/G$7,2)</f>
        <v>1.14</v>
      </c>
      <c r="H15" s="3">
        <f>TRUNC($C15/H$7,2)</f>
        <v>0.91</v>
      </c>
      <c r="I15" s="3">
        <f>TRUNC($C15/I$7,2)</f>
        <v>0.76</v>
      </c>
      <c r="J15" s="3">
        <f>TRUNC($C15/J$7,2)</f>
        <v>0.65</v>
      </c>
      <c r="K15" s="3">
        <f>TRUNC($C15/K$7,2)</f>
        <v>0.57</v>
      </c>
      <c r="L15" s="3">
        <f>TRUNC($C15/L$7,2)</f>
        <v>0.5</v>
      </c>
      <c r="M15" s="3">
        <f>TRUNC($C15/M$7,2)</f>
        <v>0.45</v>
      </c>
      <c r="N15" s="3">
        <f>TRUNC($C15/N$7,2)</f>
        <v>0.41</v>
      </c>
      <c r="O15" s="3">
        <f>TRUNC($C15/O$7,2)</f>
        <v>0.38</v>
      </c>
      <c r="P15" s="3">
        <f>TRUNC($C15/P$7,2)</f>
        <v>0.35</v>
      </c>
      <c r="Q15" s="3">
        <f>TRUNC($C15/Q$7,2)</f>
        <v>0.32</v>
      </c>
      <c r="R15" s="3">
        <f>TRUNC($C15/R$7,2)</f>
        <v>0.3</v>
      </c>
      <c r="S15" s="3">
        <f>TRUNC($C15/S$7,2)</f>
        <v>0.28</v>
      </c>
      <c r="T15" s="3">
        <f t="shared" si="4"/>
        <v>0.26</v>
      </c>
      <c r="U15" s="3">
        <f t="shared" si="4"/>
        <v>0.25</v>
      </c>
      <c r="V15" s="3">
        <f t="shared" si="4"/>
        <v>0.24</v>
      </c>
      <c r="W15" s="3">
        <f t="shared" si="4"/>
        <v>0.22</v>
      </c>
    </row>
    <row r="16" spans="1:23" ht="12.75">
      <c r="A16" s="15"/>
      <c r="B16" s="25">
        <f t="shared" si="6"/>
        <v>0.4</v>
      </c>
      <c r="C16" s="22">
        <f t="shared" si="5"/>
        <v>1.016</v>
      </c>
      <c r="D16" s="3">
        <f>TRUNC($C16/D$7,2)</f>
        <v>6.09</v>
      </c>
      <c r="E16" s="3">
        <f aca="true" t="shared" si="7" ref="E16:W29">TRUNC($C16/E$7,2)</f>
        <v>3.04</v>
      </c>
      <c r="F16" s="3">
        <f t="shared" si="7"/>
        <v>2.03</v>
      </c>
      <c r="G16" s="3">
        <f t="shared" si="7"/>
        <v>1.52</v>
      </c>
      <c r="H16" s="3">
        <f t="shared" si="7"/>
        <v>1.21</v>
      </c>
      <c r="I16" s="3">
        <f t="shared" si="7"/>
        <v>1.01</v>
      </c>
      <c r="J16" s="3">
        <f t="shared" si="7"/>
        <v>0.87</v>
      </c>
      <c r="K16" s="3">
        <f t="shared" si="7"/>
        <v>0.76</v>
      </c>
      <c r="L16" s="3">
        <f t="shared" si="7"/>
        <v>0.67</v>
      </c>
      <c r="M16" s="3">
        <f t="shared" si="7"/>
        <v>0.6</v>
      </c>
      <c r="N16" s="3">
        <f t="shared" si="7"/>
        <v>0.55</v>
      </c>
      <c r="O16" s="3">
        <f t="shared" si="7"/>
        <v>0.5</v>
      </c>
      <c r="P16" s="3">
        <f t="shared" si="7"/>
        <v>0.46</v>
      </c>
      <c r="Q16" s="3">
        <f t="shared" si="7"/>
        <v>0.43</v>
      </c>
      <c r="R16" s="3">
        <f t="shared" si="7"/>
        <v>0.4</v>
      </c>
      <c r="S16" s="3">
        <f t="shared" si="7"/>
        <v>0.38</v>
      </c>
      <c r="T16" s="3">
        <f t="shared" si="7"/>
        <v>0.35</v>
      </c>
      <c r="U16" s="3">
        <f t="shared" si="7"/>
        <v>0.33</v>
      </c>
      <c r="V16" s="3">
        <f t="shared" si="7"/>
        <v>0.32</v>
      </c>
      <c r="W16" s="3">
        <f t="shared" si="7"/>
        <v>0.3</v>
      </c>
    </row>
    <row r="17" spans="1:23" ht="12.75">
      <c r="A17" s="15"/>
      <c r="B17" s="25">
        <f t="shared" si="6"/>
        <v>0.5</v>
      </c>
      <c r="C17" s="22">
        <f t="shared" si="5"/>
        <v>1.27</v>
      </c>
      <c r="D17" s="3">
        <f>TRUNC($C17/D$7,2)</f>
        <v>7.62</v>
      </c>
      <c r="E17" s="3">
        <f t="shared" si="7"/>
        <v>3.81</v>
      </c>
      <c r="F17" s="3">
        <f t="shared" si="7"/>
        <v>2.54</v>
      </c>
      <c r="G17" s="3">
        <f t="shared" si="7"/>
        <v>1.9</v>
      </c>
      <c r="H17" s="3">
        <f t="shared" si="7"/>
        <v>1.52</v>
      </c>
      <c r="I17" s="3">
        <f t="shared" si="7"/>
        <v>1.27</v>
      </c>
      <c r="J17" s="3">
        <f t="shared" si="7"/>
        <v>1.08</v>
      </c>
      <c r="K17" s="3">
        <f t="shared" si="7"/>
        <v>0.95</v>
      </c>
      <c r="L17" s="3">
        <f t="shared" si="7"/>
        <v>0.84</v>
      </c>
      <c r="M17" s="3">
        <f t="shared" si="7"/>
        <v>0.76</v>
      </c>
      <c r="N17" s="3">
        <f t="shared" si="7"/>
        <v>0.69</v>
      </c>
      <c r="O17" s="3">
        <f t="shared" si="7"/>
        <v>0.63</v>
      </c>
      <c r="P17" s="3">
        <f t="shared" si="7"/>
        <v>0.58</v>
      </c>
      <c r="Q17" s="3">
        <f t="shared" si="7"/>
        <v>0.54</v>
      </c>
      <c r="R17" s="3">
        <f t="shared" si="7"/>
        <v>0.5</v>
      </c>
      <c r="S17" s="3">
        <f t="shared" si="7"/>
        <v>0.47</v>
      </c>
      <c r="T17" s="3">
        <f t="shared" si="7"/>
        <v>0.44</v>
      </c>
      <c r="U17" s="3">
        <f t="shared" si="7"/>
        <v>0.42</v>
      </c>
      <c r="V17" s="3">
        <f t="shared" si="7"/>
        <v>0.4</v>
      </c>
      <c r="W17" s="3">
        <f t="shared" si="7"/>
        <v>0.38</v>
      </c>
    </row>
    <row r="18" spans="1:23" ht="12.75">
      <c r="A18" s="15"/>
      <c r="B18" s="25">
        <f t="shared" si="6"/>
        <v>0.6</v>
      </c>
      <c r="C18" s="22">
        <f t="shared" si="5"/>
        <v>1.524</v>
      </c>
      <c r="D18" s="3">
        <f>TRUNC($C18/D$7,2)</f>
        <v>9.14</v>
      </c>
      <c r="E18" s="3">
        <f t="shared" si="7"/>
        <v>4.57</v>
      </c>
      <c r="F18" s="3">
        <f t="shared" si="7"/>
        <v>3.04</v>
      </c>
      <c r="G18" s="3">
        <f t="shared" si="7"/>
        <v>2.28</v>
      </c>
      <c r="H18" s="3">
        <f t="shared" si="7"/>
        <v>1.82</v>
      </c>
      <c r="I18" s="3">
        <f t="shared" si="7"/>
        <v>1.52</v>
      </c>
      <c r="J18" s="3">
        <f t="shared" si="7"/>
        <v>1.3</v>
      </c>
      <c r="K18" s="3">
        <f t="shared" si="7"/>
        <v>1.14</v>
      </c>
      <c r="L18" s="3">
        <f t="shared" si="7"/>
        <v>1.01</v>
      </c>
      <c r="M18" s="3">
        <f t="shared" si="7"/>
        <v>0.91</v>
      </c>
      <c r="N18" s="3">
        <f t="shared" si="7"/>
        <v>0.83</v>
      </c>
      <c r="O18" s="3">
        <f t="shared" si="7"/>
        <v>0.76</v>
      </c>
      <c r="P18" s="3">
        <f t="shared" si="7"/>
        <v>0.7</v>
      </c>
      <c r="Q18" s="3">
        <f t="shared" si="7"/>
        <v>0.65</v>
      </c>
      <c r="R18" s="3">
        <f t="shared" si="7"/>
        <v>0.6</v>
      </c>
      <c r="S18" s="3">
        <f t="shared" si="7"/>
        <v>0.57</v>
      </c>
      <c r="T18" s="3">
        <f t="shared" si="7"/>
        <v>0.53</v>
      </c>
      <c r="U18" s="3">
        <f t="shared" si="7"/>
        <v>0.5</v>
      </c>
      <c r="V18" s="3">
        <f t="shared" si="7"/>
        <v>0.48</v>
      </c>
      <c r="W18" s="3">
        <f t="shared" si="7"/>
        <v>0.45</v>
      </c>
    </row>
    <row r="19" spans="1:31" ht="12.75">
      <c r="A19" s="15"/>
      <c r="B19" s="25">
        <f t="shared" si="6"/>
        <v>0.7</v>
      </c>
      <c r="C19" s="22">
        <f t="shared" si="5"/>
        <v>1.7779999999999998</v>
      </c>
      <c r="D19" s="3">
        <f>TRUNC($C19/D$7,2)</f>
        <v>10.66</v>
      </c>
      <c r="E19" s="3">
        <f t="shared" si="7"/>
        <v>5.33</v>
      </c>
      <c r="F19" s="3">
        <f t="shared" si="7"/>
        <v>3.55</v>
      </c>
      <c r="G19" s="3">
        <f t="shared" si="7"/>
        <v>2.66</v>
      </c>
      <c r="H19" s="3">
        <f t="shared" si="7"/>
        <v>2.13</v>
      </c>
      <c r="I19" s="3">
        <f t="shared" si="7"/>
        <v>1.77</v>
      </c>
      <c r="J19" s="3">
        <f t="shared" si="7"/>
        <v>1.52</v>
      </c>
      <c r="K19" s="3">
        <f t="shared" si="7"/>
        <v>1.33</v>
      </c>
      <c r="L19" s="3">
        <f t="shared" si="7"/>
        <v>1.18</v>
      </c>
      <c r="M19" s="3">
        <f t="shared" si="7"/>
        <v>1.06</v>
      </c>
      <c r="N19" s="39">
        <f t="shared" si="7"/>
        <v>0.96</v>
      </c>
      <c r="O19" s="3">
        <f t="shared" si="7"/>
        <v>0.88</v>
      </c>
      <c r="P19" s="3">
        <f t="shared" si="7"/>
        <v>0.82</v>
      </c>
      <c r="Q19" s="3">
        <f t="shared" si="7"/>
        <v>0.76</v>
      </c>
      <c r="R19" s="3">
        <f t="shared" si="7"/>
        <v>0.71</v>
      </c>
      <c r="S19" s="3">
        <f t="shared" si="7"/>
        <v>0.66</v>
      </c>
      <c r="T19" s="3">
        <f t="shared" si="7"/>
        <v>0.62</v>
      </c>
      <c r="U19" s="3">
        <f t="shared" si="7"/>
        <v>0.59</v>
      </c>
      <c r="V19" s="3">
        <f t="shared" si="7"/>
        <v>0.56</v>
      </c>
      <c r="W19" s="3">
        <f t="shared" si="7"/>
        <v>0.53</v>
      </c>
      <c r="Z19" s="1">
        <v>2.54</v>
      </c>
      <c r="AA19" s="1" t="s">
        <v>0</v>
      </c>
      <c r="AC19" s="1" t="s">
        <v>1</v>
      </c>
      <c r="AD19" s="1">
        <v>1</v>
      </c>
      <c r="AE19" s="1" t="s">
        <v>2</v>
      </c>
    </row>
    <row r="20" spans="1:31" ht="12.75">
      <c r="A20" s="15"/>
      <c r="B20" s="25">
        <f t="shared" si="6"/>
        <v>0.7999999999999999</v>
      </c>
      <c r="C20" s="22">
        <f t="shared" si="5"/>
        <v>2.032</v>
      </c>
      <c r="D20" s="3">
        <f>TRUNC($C20/D$7,2)</f>
        <v>12.19</v>
      </c>
      <c r="E20" s="3">
        <f t="shared" si="7"/>
        <v>6.09</v>
      </c>
      <c r="F20" s="3">
        <f t="shared" si="7"/>
        <v>4.06</v>
      </c>
      <c r="G20" s="3">
        <f t="shared" si="7"/>
        <v>3.04</v>
      </c>
      <c r="H20" s="3">
        <f t="shared" si="7"/>
        <v>2.43</v>
      </c>
      <c r="I20" s="3">
        <f t="shared" si="7"/>
        <v>2.03</v>
      </c>
      <c r="J20" s="3">
        <f t="shared" si="7"/>
        <v>1.74</v>
      </c>
      <c r="K20" s="3">
        <f t="shared" si="7"/>
        <v>1.52</v>
      </c>
      <c r="L20" s="3">
        <f t="shared" si="7"/>
        <v>1.35</v>
      </c>
      <c r="M20" s="3">
        <f t="shared" si="7"/>
        <v>1.21</v>
      </c>
      <c r="N20" s="3">
        <f t="shared" si="7"/>
        <v>1.1</v>
      </c>
      <c r="O20" s="3">
        <f t="shared" si="7"/>
        <v>1.01</v>
      </c>
      <c r="P20" s="3">
        <f t="shared" si="7"/>
        <v>0.93</v>
      </c>
      <c r="Q20" s="3">
        <f t="shared" si="7"/>
        <v>0.87</v>
      </c>
      <c r="R20" s="3">
        <f t="shared" si="7"/>
        <v>0.81</v>
      </c>
      <c r="S20" s="3">
        <f t="shared" si="7"/>
        <v>0.76</v>
      </c>
      <c r="T20" s="3">
        <f t="shared" si="7"/>
        <v>0.71</v>
      </c>
      <c r="U20" s="3">
        <f t="shared" si="7"/>
        <v>0.67</v>
      </c>
      <c r="V20" s="3">
        <f t="shared" si="7"/>
        <v>0.64</v>
      </c>
      <c r="W20" s="3">
        <f t="shared" si="7"/>
        <v>0.6</v>
      </c>
      <c r="Z20" s="1">
        <f>AD20*Z19</f>
        <v>30.48</v>
      </c>
      <c r="AA20" s="1" t="s">
        <v>0</v>
      </c>
      <c r="AD20" s="1">
        <v>12</v>
      </c>
      <c r="AE20" s="1" t="s">
        <v>2</v>
      </c>
    </row>
    <row r="21" spans="1:31" ht="12.75">
      <c r="A21" s="15"/>
      <c r="B21" s="25">
        <f t="shared" si="6"/>
        <v>0.8999999999999999</v>
      </c>
      <c r="C21" s="22">
        <f t="shared" si="5"/>
        <v>2.2859999999999996</v>
      </c>
      <c r="D21" s="3">
        <f>TRUNC($C21/D$7,2)</f>
        <v>13.71</v>
      </c>
      <c r="E21" s="3">
        <f t="shared" si="7"/>
        <v>6.85</v>
      </c>
      <c r="F21" s="3">
        <f t="shared" si="7"/>
        <v>4.57</v>
      </c>
      <c r="G21" s="3">
        <f t="shared" si="7"/>
        <v>3.42</v>
      </c>
      <c r="H21" s="3">
        <f t="shared" si="7"/>
        <v>2.74</v>
      </c>
      <c r="I21" s="3">
        <f t="shared" si="7"/>
        <v>2.28</v>
      </c>
      <c r="J21" s="3">
        <f t="shared" si="7"/>
        <v>1.95</v>
      </c>
      <c r="K21" s="3">
        <f t="shared" si="7"/>
        <v>1.71</v>
      </c>
      <c r="L21" s="3">
        <f t="shared" si="7"/>
        <v>1.52</v>
      </c>
      <c r="M21" s="3">
        <f t="shared" si="7"/>
        <v>1.37</v>
      </c>
      <c r="N21" s="3">
        <f t="shared" si="7"/>
        <v>1.24</v>
      </c>
      <c r="O21" s="3">
        <f t="shared" si="7"/>
        <v>1.14</v>
      </c>
      <c r="P21" s="3">
        <f t="shared" si="7"/>
        <v>1.05</v>
      </c>
      <c r="Q21" s="3">
        <f t="shared" si="7"/>
        <v>0.97</v>
      </c>
      <c r="R21" s="3">
        <f t="shared" si="7"/>
        <v>0.91</v>
      </c>
      <c r="S21" s="3">
        <f t="shared" si="7"/>
        <v>0.85</v>
      </c>
      <c r="T21" s="3">
        <f t="shared" si="7"/>
        <v>0.8</v>
      </c>
      <c r="U21" s="3">
        <f t="shared" si="7"/>
        <v>0.76</v>
      </c>
      <c r="V21" s="3">
        <f t="shared" si="7"/>
        <v>0.72</v>
      </c>
      <c r="W21" s="3">
        <f t="shared" si="7"/>
        <v>0.68</v>
      </c>
      <c r="Z21" s="1">
        <v>100</v>
      </c>
      <c r="AA21" s="1" t="s">
        <v>0</v>
      </c>
      <c r="AD21" s="1">
        <f>AD$20*Z$21/Z$20</f>
        <v>39.37007874015748</v>
      </c>
      <c r="AE21" s="1" t="s">
        <v>2</v>
      </c>
    </row>
    <row r="22" spans="1:31" ht="12.75">
      <c r="A22" s="15"/>
      <c r="B22" s="25">
        <f t="shared" si="6"/>
        <v>0.9999999999999999</v>
      </c>
      <c r="C22" s="22">
        <f t="shared" si="5"/>
        <v>2.5399999999999996</v>
      </c>
      <c r="D22" s="3">
        <f>TRUNC($C22/D$7,2)</f>
        <v>15.24</v>
      </c>
      <c r="E22" s="3">
        <f t="shared" si="7"/>
        <v>7.62</v>
      </c>
      <c r="F22" s="3">
        <f t="shared" si="7"/>
        <v>5.08</v>
      </c>
      <c r="G22" s="3">
        <f t="shared" si="7"/>
        <v>3.81</v>
      </c>
      <c r="H22" s="3">
        <f t="shared" si="7"/>
        <v>3.04</v>
      </c>
      <c r="I22" s="3">
        <f t="shared" si="7"/>
        <v>2.54</v>
      </c>
      <c r="J22" s="3">
        <f t="shared" si="7"/>
        <v>2.17</v>
      </c>
      <c r="K22" s="3">
        <f t="shared" si="7"/>
        <v>1.9</v>
      </c>
      <c r="L22" s="3">
        <f t="shared" si="7"/>
        <v>1.69</v>
      </c>
      <c r="M22" s="3">
        <f t="shared" si="7"/>
        <v>1.52</v>
      </c>
      <c r="N22" s="3">
        <f t="shared" si="7"/>
        <v>1.38</v>
      </c>
      <c r="O22" s="3">
        <f t="shared" si="7"/>
        <v>1.27</v>
      </c>
      <c r="P22" s="3">
        <f t="shared" si="7"/>
        <v>1.17</v>
      </c>
      <c r="Q22" s="3">
        <f t="shared" si="7"/>
        <v>1.08</v>
      </c>
      <c r="R22" s="3">
        <f t="shared" si="7"/>
        <v>1.01</v>
      </c>
      <c r="S22" s="3">
        <f t="shared" si="7"/>
        <v>0.95</v>
      </c>
      <c r="T22" s="3">
        <f t="shared" si="7"/>
        <v>0.89</v>
      </c>
      <c r="U22" s="3">
        <f t="shared" si="7"/>
        <v>0.84</v>
      </c>
      <c r="V22" s="3">
        <f t="shared" si="7"/>
        <v>0.8</v>
      </c>
      <c r="W22" s="3">
        <f t="shared" si="7"/>
        <v>0.76</v>
      </c>
      <c r="Z22" s="1">
        <v>1</v>
      </c>
      <c r="AA22" s="1" t="s">
        <v>3</v>
      </c>
      <c r="AD22" s="1">
        <f>AD$20*Z$21/Z$20</f>
        <v>39.37007874015748</v>
      </c>
      <c r="AE22" s="1" t="s">
        <v>2</v>
      </c>
    </row>
    <row r="23" spans="1:31" ht="12.75">
      <c r="A23" s="15"/>
      <c r="B23" s="25">
        <f t="shared" si="6"/>
        <v>1.0999999999999999</v>
      </c>
      <c r="C23" s="22">
        <f t="shared" si="5"/>
        <v>2.7939999999999996</v>
      </c>
      <c r="D23" s="3">
        <f>TRUNC($C23/D$7,2)</f>
        <v>16.76</v>
      </c>
      <c r="E23" s="3">
        <f t="shared" si="7"/>
        <v>8.38</v>
      </c>
      <c r="F23" s="3">
        <f t="shared" si="7"/>
        <v>5.58</v>
      </c>
      <c r="G23" s="3">
        <f t="shared" si="7"/>
        <v>4.19</v>
      </c>
      <c r="H23" s="3">
        <f t="shared" si="7"/>
        <v>3.35</v>
      </c>
      <c r="I23" s="3">
        <f t="shared" si="7"/>
        <v>2.79</v>
      </c>
      <c r="J23" s="3">
        <f t="shared" si="7"/>
        <v>2.39</v>
      </c>
      <c r="K23" s="3">
        <f t="shared" si="7"/>
        <v>2.09</v>
      </c>
      <c r="L23" s="3">
        <f t="shared" si="7"/>
        <v>1.86</v>
      </c>
      <c r="M23" s="3">
        <f t="shared" si="7"/>
        <v>1.67</v>
      </c>
      <c r="N23" s="3">
        <f t="shared" si="7"/>
        <v>1.52</v>
      </c>
      <c r="O23" s="3">
        <f t="shared" si="7"/>
        <v>1.39</v>
      </c>
      <c r="P23" s="3">
        <f t="shared" si="7"/>
        <v>1.28</v>
      </c>
      <c r="Q23" s="3">
        <f t="shared" si="7"/>
        <v>1.19</v>
      </c>
      <c r="R23" s="3">
        <f t="shared" si="7"/>
        <v>1.11</v>
      </c>
      <c r="S23" s="3">
        <f t="shared" si="7"/>
        <v>1.04</v>
      </c>
      <c r="T23" s="3">
        <f t="shared" si="7"/>
        <v>0.98</v>
      </c>
      <c r="U23" s="3">
        <f t="shared" si="7"/>
        <v>0.93</v>
      </c>
      <c r="V23" s="3">
        <f t="shared" si="7"/>
        <v>0.88</v>
      </c>
      <c r="W23" s="3">
        <f t="shared" si="7"/>
        <v>0.83</v>
      </c>
      <c r="Z23" s="1">
        <v>1</v>
      </c>
      <c r="AA23" s="1" t="s">
        <v>3</v>
      </c>
      <c r="AD23" s="1">
        <f>AD22/12</f>
        <v>3.2808398950131235</v>
      </c>
      <c r="AE23" s="1" t="s">
        <v>2</v>
      </c>
    </row>
    <row r="24" spans="1:31" ht="12.75">
      <c r="A24" s="15"/>
      <c r="B24" s="25">
        <f t="shared" si="6"/>
        <v>1.2</v>
      </c>
      <c r="C24" s="22">
        <f t="shared" si="5"/>
        <v>3.048</v>
      </c>
      <c r="D24" s="3">
        <f>TRUNC($C24/D$7,2)</f>
        <v>18.28</v>
      </c>
      <c r="E24" s="3">
        <f t="shared" si="7"/>
        <v>9.14</v>
      </c>
      <c r="F24" s="3">
        <f t="shared" si="7"/>
        <v>6.09</v>
      </c>
      <c r="G24" s="3">
        <f t="shared" si="7"/>
        <v>4.57</v>
      </c>
      <c r="H24" s="3">
        <f t="shared" si="7"/>
        <v>3.65</v>
      </c>
      <c r="I24" s="3">
        <f t="shared" si="7"/>
        <v>3.04</v>
      </c>
      <c r="J24" s="3">
        <f t="shared" si="7"/>
        <v>2.61</v>
      </c>
      <c r="K24" s="3">
        <f t="shared" si="7"/>
        <v>2.28</v>
      </c>
      <c r="L24" s="3">
        <f t="shared" si="7"/>
        <v>2.03</v>
      </c>
      <c r="M24" s="3">
        <f t="shared" si="7"/>
        <v>1.82</v>
      </c>
      <c r="N24" s="3">
        <f t="shared" si="7"/>
        <v>1.66</v>
      </c>
      <c r="O24" s="3">
        <f t="shared" si="7"/>
        <v>1.52</v>
      </c>
      <c r="P24" s="3">
        <f t="shared" si="7"/>
        <v>1.4</v>
      </c>
      <c r="Q24" s="3">
        <f t="shared" si="7"/>
        <v>1.3</v>
      </c>
      <c r="R24" s="3">
        <f t="shared" si="7"/>
        <v>1.21</v>
      </c>
      <c r="S24" s="3">
        <f t="shared" si="7"/>
        <v>1.14</v>
      </c>
      <c r="T24" s="3">
        <f t="shared" si="7"/>
        <v>1.07</v>
      </c>
      <c r="U24" s="3">
        <f t="shared" si="7"/>
        <v>1.01</v>
      </c>
      <c r="V24" s="3">
        <f t="shared" si="7"/>
        <v>0.96</v>
      </c>
      <c r="W24" s="3">
        <f t="shared" si="7"/>
        <v>0.91</v>
      </c>
      <c r="Z24" s="1">
        <v>0.1</v>
      </c>
      <c r="AA24" s="1" t="s">
        <v>3</v>
      </c>
      <c r="AD24" s="1">
        <f>Z24*$AD$23</f>
        <v>0.32808398950131235</v>
      </c>
      <c r="AE24" s="1" t="s">
        <v>2</v>
      </c>
    </row>
    <row r="25" spans="1:23" ht="12.75">
      <c r="A25" s="15"/>
      <c r="B25" s="25">
        <f t="shared" si="6"/>
        <v>1.3</v>
      </c>
      <c r="C25" s="22">
        <f t="shared" si="5"/>
        <v>3.302</v>
      </c>
      <c r="D25" s="3">
        <f>TRUNC($C25/D$7,2)</f>
        <v>19.81</v>
      </c>
      <c r="E25" s="3">
        <f t="shared" si="7"/>
        <v>9.9</v>
      </c>
      <c r="F25" s="3">
        <f t="shared" si="7"/>
        <v>6.6</v>
      </c>
      <c r="G25" s="3">
        <f t="shared" si="7"/>
        <v>4.95</v>
      </c>
      <c r="H25" s="3">
        <f t="shared" si="7"/>
        <v>3.96</v>
      </c>
      <c r="I25" s="3">
        <f t="shared" si="7"/>
        <v>3.3</v>
      </c>
      <c r="J25" s="3">
        <f t="shared" si="7"/>
        <v>2.83</v>
      </c>
      <c r="K25" s="3">
        <f t="shared" si="7"/>
        <v>2.47</v>
      </c>
      <c r="L25" s="3">
        <f t="shared" si="7"/>
        <v>2.2</v>
      </c>
      <c r="M25" s="3">
        <f t="shared" si="7"/>
        <v>1.98</v>
      </c>
      <c r="N25" s="3">
        <f t="shared" si="7"/>
        <v>1.8</v>
      </c>
      <c r="O25" s="3">
        <f t="shared" si="7"/>
        <v>1.65</v>
      </c>
      <c r="P25" s="3">
        <f t="shared" si="7"/>
        <v>1.52</v>
      </c>
      <c r="Q25" s="3">
        <f t="shared" si="7"/>
        <v>1.41</v>
      </c>
      <c r="R25" s="3">
        <f t="shared" si="7"/>
        <v>1.32</v>
      </c>
      <c r="S25" s="3">
        <f t="shared" si="7"/>
        <v>1.23</v>
      </c>
      <c r="T25" s="3">
        <f t="shared" si="7"/>
        <v>1.16</v>
      </c>
      <c r="U25" s="3">
        <f t="shared" si="7"/>
        <v>1.1</v>
      </c>
      <c r="V25" s="3">
        <f t="shared" si="7"/>
        <v>1.04</v>
      </c>
      <c r="W25" s="3">
        <f t="shared" si="7"/>
        <v>0.99</v>
      </c>
    </row>
    <row r="26" spans="1:23" ht="12.75">
      <c r="A26" s="15"/>
      <c r="B26" s="25">
        <f t="shared" si="6"/>
        <v>1.4000000000000001</v>
      </c>
      <c r="C26" s="22">
        <f t="shared" si="5"/>
        <v>3.5560000000000005</v>
      </c>
      <c r="D26" s="3">
        <f>TRUNC($C26/D$7,2)</f>
        <v>21.33</v>
      </c>
      <c r="E26" s="3">
        <f t="shared" si="7"/>
        <v>10.66</v>
      </c>
      <c r="F26" s="3">
        <f t="shared" si="7"/>
        <v>7.11</v>
      </c>
      <c r="G26" s="3">
        <f t="shared" si="7"/>
        <v>5.33</v>
      </c>
      <c r="H26" s="3">
        <f t="shared" si="7"/>
        <v>4.26</v>
      </c>
      <c r="I26" s="3">
        <f t="shared" si="7"/>
        <v>3.55</v>
      </c>
      <c r="J26" s="3">
        <f t="shared" si="7"/>
        <v>3.04</v>
      </c>
      <c r="K26" s="3">
        <f t="shared" si="7"/>
        <v>2.66</v>
      </c>
      <c r="L26" s="3">
        <f t="shared" si="7"/>
        <v>2.37</v>
      </c>
      <c r="M26" s="3">
        <f t="shared" si="7"/>
        <v>2.13</v>
      </c>
      <c r="N26" s="3">
        <f t="shared" si="7"/>
        <v>1.93</v>
      </c>
      <c r="O26" s="3">
        <f t="shared" si="7"/>
        <v>1.77</v>
      </c>
      <c r="P26" s="3">
        <f t="shared" si="7"/>
        <v>1.64</v>
      </c>
      <c r="Q26" s="3">
        <f t="shared" si="7"/>
        <v>1.52</v>
      </c>
      <c r="R26" s="3">
        <f t="shared" si="7"/>
        <v>1.42</v>
      </c>
      <c r="S26" s="3">
        <f t="shared" si="7"/>
        <v>1.33</v>
      </c>
      <c r="T26" s="3">
        <f t="shared" si="7"/>
        <v>1.25</v>
      </c>
      <c r="U26" s="3">
        <f t="shared" si="7"/>
        <v>1.18</v>
      </c>
      <c r="V26" s="3">
        <f t="shared" si="7"/>
        <v>1.12</v>
      </c>
      <c r="W26" s="3">
        <f t="shared" si="7"/>
        <v>1.06</v>
      </c>
    </row>
    <row r="27" spans="1:23" ht="12.75">
      <c r="A27" s="15"/>
      <c r="B27" s="25">
        <f t="shared" si="6"/>
        <v>1.5000000000000002</v>
      </c>
      <c r="C27" s="22">
        <f t="shared" si="5"/>
        <v>3.8100000000000005</v>
      </c>
      <c r="D27" s="3">
        <f>TRUNC($C27/D$7,2)</f>
        <v>22.86</v>
      </c>
      <c r="E27" s="3">
        <f t="shared" si="7"/>
        <v>11.43</v>
      </c>
      <c r="F27" s="3">
        <f t="shared" si="7"/>
        <v>7.62</v>
      </c>
      <c r="G27" s="3">
        <f t="shared" si="7"/>
        <v>5.71</v>
      </c>
      <c r="H27" s="3">
        <f t="shared" si="7"/>
        <v>4.57</v>
      </c>
      <c r="I27" s="3">
        <f t="shared" si="7"/>
        <v>3.81</v>
      </c>
      <c r="J27" s="3">
        <f t="shared" si="7"/>
        <v>3.26</v>
      </c>
      <c r="K27" s="3">
        <f t="shared" si="7"/>
        <v>2.85</v>
      </c>
      <c r="L27" s="3">
        <f t="shared" si="7"/>
        <v>2.54</v>
      </c>
      <c r="M27" s="3">
        <f t="shared" si="7"/>
        <v>2.28</v>
      </c>
      <c r="N27" s="3">
        <f t="shared" si="7"/>
        <v>2.07</v>
      </c>
      <c r="O27" s="3">
        <f t="shared" si="7"/>
        <v>1.9</v>
      </c>
      <c r="P27" s="3">
        <f t="shared" si="7"/>
        <v>1.75</v>
      </c>
      <c r="Q27" s="3">
        <f t="shared" si="7"/>
        <v>1.63</v>
      </c>
      <c r="R27" s="3">
        <f t="shared" si="7"/>
        <v>1.52</v>
      </c>
      <c r="S27" s="3">
        <f t="shared" si="7"/>
        <v>1.42</v>
      </c>
      <c r="T27" s="3">
        <f t="shared" si="7"/>
        <v>1.34</v>
      </c>
      <c r="U27" s="3">
        <f t="shared" si="7"/>
        <v>1.27</v>
      </c>
      <c r="V27" s="3">
        <f t="shared" si="7"/>
        <v>1.2</v>
      </c>
      <c r="W27" s="3">
        <f t="shared" si="7"/>
        <v>1.14</v>
      </c>
    </row>
    <row r="28" spans="1:23" ht="12.75">
      <c r="A28" s="15"/>
      <c r="B28" s="25">
        <f t="shared" si="6"/>
        <v>1.6000000000000003</v>
      </c>
      <c r="C28" s="22">
        <f t="shared" si="5"/>
        <v>4.064000000000001</v>
      </c>
      <c r="D28" s="3">
        <f>TRUNC($C28/D$7,2)</f>
        <v>24.38</v>
      </c>
      <c r="E28" s="3">
        <f t="shared" si="7"/>
        <v>12.19</v>
      </c>
      <c r="F28" s="3">
        <f t="shared" si="7"/>
        <v>8.12</v>
      </c>
      <c r="G28" s="3">
        <f t="shared" si="7"/>
        <v>6.09</v>
      </c>
      <c r="H28" s="3">
        <f t="shared" si="7"/>
        <v>4.87</v>
      </c>
      <c r="I28" s="3">
        <f t="shared" si="7"/>
        <v>4.06</v>
      </c>
      <c r="J28" s="3">
        <f t="shared" si="7"/>
        <v>3.48</v>
      </c>
      <c r="K28" s="3">
        <f t="shared" si="7"/>
        <v>3.04</v>
      </c>
      <c r="L28" s="3">
        <f t="shared" si="7"/>
        <v>2.7</v>
      </c>
      <c r="M28" s="3">
        <f t="shared" si="7"/>
        <v>2.43</v>
      </c>
      <c r="N28" s="3">
        <f t="shared" si="7"/>
        <v>2.21</v>
      </c>
      <c r="O28" s="3">
        <f t="shared" si="7"/>
        <v>2.03</v>
      </c>
      <c r="P28" s="3">
        <f t="shared" si="7"/>
        <v>1.87</v>
      </c>
      <c r="Q28" s="3">
        <f t="shared" si="7"/>
        <v>1.74</v>
      </c>
      <c r="R28" s="3">
        <f t="shared" si="7"/>
        <v>1.62</v>
      </c>
      <c r="S28" s="3">
        <f t="shared" si="7"/>
        <v>1.52</v>
      </c>
      <c r="T28" s="3">
        <f t="shared" si="7"/>
        <v>1.43</v>
      </c>
      <c r="U28" s="3">
        <f t="shared" si="7"/>
        <v>1.35</v>
      </c>
      <c r="V28" s="3">
        <f t="shared" si="7"/>
        <v>1.28</v>
      </c>
      <c r="W28" s="3">
        <f t="shared" si="7"/>
        <v>1.21</v>
      </c>
    </row>
    <row r="29" spans="1:23" ht="12.75">
      <c r="A29" s="15"/>
      <c r="B29" s="25">
        <f t="shared" si="6"/>
        <v>1.7000000000000004</v>
      </c>
      <c r="C29" s="22">
        <f t="shared" si="5"/>
        <v>4.318000000000001</v>
      </c>
      <c r="D29" s="3">
        <f>TRUNC($C29/D$7,2)</f>
        <v>25.9</v>
      </c>
      <c r="E29" s="3">
        <f t="shared" si="7"/>
        <v>12.95</v>
      </c>
      <c r="F29" s="3">
        <f t="shared" si="7"/>
        <v>8.63</v>
      </c>
      <c r="G29" s="3">
        <f t="shared" si="7"/>
        <v>6.47</v>
      </c>
      <c r="H29" s="38">
        <f t="shared" si="7"/>
        <v>5.18</v>
      </c>
      <c r="I29" s="3">
        <f t="shared" si="7"/>
        <v>4.31</v>
      </c>
      <c r="J29" s="3">
        <f t="shared" si="7"/>
        <v>3.7</v>
      </c>
      <c r="K29" s="3">
        <f t="shared" si="7"/>
        <v>3.23</v>
      </c>
      <c r="L29" s="3">
        <f t="shared" si="7"/>
        <v>2.87</v>
      </c>
      <c r="M29" s="3">
        <f aca="true" t="shared" si="8" ref="E29:W42">TRUNC($C29/M$7,2)</f>
        <v>2.59</v>
      </c>
      <c r="N29" s="3">
        <f t="shared" si="8"/>
        <v>2.35</v>
      </c>
      <c r="O29" s="3">
        <f t="shared" si="8"/>
        <v>2.15</v>
      </c>
      <c r="P29" s="3">
        <f t="shared" si="8"/>
        <v>1.99</v>
      </c>
      <c r="Q29" s="3">
        <f t="shared" si="8"/>
        <v>1.85</v>
      </c>
      <c r="R29" s="3">
        <f t="shared" si="8"/>
        <v>1.72</v>
      </c>
      <c r="S29" s="3">
        <f t="shared" si="8"/>
        <v>1.61</v>
      </c>
      <c r="T29" s="3">
        <f t="shared" si="8"/>
        <v>1.52</v>
      </c>
      <c r="U29" s="3">
        <f t="shared" si="8"/>
        <v>1.43</v>
      </c>
      <c r="V29" s="3">
        <f t="shared" si="8"/>
        <v>1.36</v>
      </c>
      <c r="W29" s="3">
        <f t="shared" si="8"/>
        <v>1.29</v>
      </c>
    </row>
    <row r="30" spans="1:23" ht="12.75">
      <c r="A30" s="15"/>
      <c r="B30" s="25">
        <f t="shared" si="6"/>
        <v>1.8000000000000005</v>
      </c>
      <c r="C30" s="22">
        <f t="shared" si="5"/>
        <v>4.572000000000001</v>
      </c>
      <c r="D30" s="3">
        <f>TRUNC($C30/D$7,2)</f>
        <v>27.43</v>
      </c>
      <c r="E30" s="3">
        <f t="shared" si="8"/>
        <v>13.71</v>
      </c>
      <c r="F30" s="3">
        <f t="shared" si="8"/>
        <v>9.14</v>
      </c>
      <c r="G30" s="3">
        <f t="shared" si="8"/>
        <v>6.85</v>
      </c>
      <c r="H30" s="3">
        <f t="shared" si="8"/>
        <v>5.48</v>
      </c>
      <c r="I30" s="3">
        <f t="shared" si="8"/>
        <v>4.57</v>
      </c>
      <c r="J30" s="3">
        <f t="shared" si="8"/>
        <v>3.91</v>
      </c>
      <c r="K30" s="3">
        <f t="shared" si="8"/>
        <v>3.42</v>
      </c>
      <c r="L30" s="3">
        <f t="shared" si="8"/>
        <v>3.04</v>
      </c>
      <c r="M30" s="3">
        <f t="shared" si="8"/>
        <v>2.74</v>
      </c>
      <c r="N30" s="3">
        <f t="shared" si="8"/>
        <v>2.49</v>
      </c>
      <c r="O30" s="3">
        <f t="shared" si="8"/>
        <v>2.28</v>
      </c>
      <c r="P30" s="3">
        <f t="shared" si="8"/>
        <v>2.11</v>
      </c>
      <c r="Q30" s="3">
        <f t="shared" si="8"/>
        <v>1.95</v>
      </c>
      <c r="R30" s="3">
        <f t="shared" si="8"/>
        <v>1.82</v>
      </c>
      <c r="S30" s="3">
        <f t="shared" si="8"/>
        <v>1.71</v>
      </c>
      <c r="T30" s="3">
        <f t="shared" si="8"/>
        <v>1.61</v>
      </c>
      <c r="U30" s="3">
        <f t="shared" si="8"/>
        <v>1.52</v>
      </c>
      <c r="V30" s="3">
        <f t="shared" si="8"/>
        <v>1.44</v>
      </c>
      <c r="W30" s="3">
        <f t="shared" si="8"/>
        <v>1.37</v>
      </c>
    </row>
    <row r="31" spans="1:23" ht="12.75">
      <c r="A31" s="15"/>
      <c r="B31" s="25">
        <f t="shared" si="6"/>
        <v>1.9000000000000006</v>
      </c>
      <c r="C31" s="22">
        <f t="shared" si="5"/>
        <v>4.826000000000001</v>
      </c>
      <c r="D31" s="3">
        <f>TRUNC($C31/D$7,2)</f>
        <v>28.95</v>
      </c>
      <c r="E31" s="3">
        <f t="shared" si="8"/>
        <v>14.47</v>
      </c>
      <c r="F31" s="3">
        <f t="shared" si="8"/>
        <v>9.65</v>
      </c>
      <c r="G31" s="3">
        <f t="shared" si="8"/>
        <v>7.23</v>
      </c>
      <c r="H31" s="3">
        <f t="shared" si="8"/>
        <v>5.79</v>
      </c>
      <c r="I31" s="3">
        <f t="shared" si="8"/>
        <v>4.82</v>
      </c>
      <c r="J31" s="3">
        <f t="shared" si="8"/>
        <v>4.13</v>
      </c>
      <c r="K31" s="3">
        <f t="shared" si="8"/>
        <v>3.61</v>
      </c>
      <c r="L31" s="3">
        <f t="shared" si="8"/>
        <v>3.21</v>
      </c>
      <c r="M31" s="3">
        <f t="shared" si="8"/>
        <v>2.89</v>
      </c>
      <c r="N31" s="3">
        <f t="shared" si="8"/>
        <v>2.63</v>
      </c>
      <c r="O31" s="3">
        <f t="shared" si="8"/>
        <v>2.41</v>
      </c>
      <c r="P31" s="3">
        <f t="shared" si="8"/>
        <v>2.22</v>
      </c>
      <c r="Q31" s="3">
        <f t="shared" si="8"/>
        <v>2.06</v>
      </c>
      <c r="R31" s="3">
        <f t="shared" si="8"/>
        <v>1.93</v>
      </c>
      <c r="S31" s="3">
        <f t="shared" si="8"/>
        <v>1.8</v>
      </c>
      <c r="T31" s="3">
        <f t="shared" si="8"/>
        <v>1.7</v>
      </c>
      <c r="U31" s="3">
        <f t="shared" si="8"/>
        <v>1.6</v>
      </c>
      <c r="V31" s="3">
        <f t="shared" si="8"/>
        <v>1.52</v>
      </c>
      <c r="W31" s="3">
        <f t="shared" si="8"/>
        <v>1.44</v>
      </c>
    </row>
    <row r="32" spans="1:23" ht="12.75">
      <c r="A32" s="15"/>
      <c r="B32" s="25">
        <f t="shared" si="6"/>
        <v>2.0000000000000004</v>
      </c>
      <c r="C32" s="22">
        <f t="shared" si="5"/>
        <v>5.080000000000001</v>
      </c>
      <c r="D32" s="3">
        <f>TRUNC($C32/D$7,2)</f>
        <v>30.48</v>
      </c>
      <c r="E32" s="3">
        <f t="shared" si="8"/>
        <v>15.24</v>
      </c>
      <c r="F32" s="3">
        <f t="shared" si="8"/>
        <v>10.16</v>
      </c>
      <c r="G32" s="3">
        <f t="shared" si="8"/>
        <v>7.62</v>
      </c>
      <c r="H32" s="3">
        <f t="shared" si="8"/>
        <v>6.09</v>
      </c>
      <c r="I32" s="3">
        <f t="shared" si="8"/>
        <v>5.08</v>
      </c>
      <c r="J32" s="3">
        <f t="shared" si="8"/>
        <v>4.35</v>
      </c>
      <c r="K32" s="3">
        <f t="shared" si="8"/>
        <v>3.81</v>
      </c>
      <c r="L32" s="3">
        <f t="shared" si="8"/>
        <v>3.38</v>
      </c>
      <c r="M32" s="3">
        <f t="shared" si="8"/>
        <v>3.04</v>
      </c>
      <c r="N32" s="3">
        <f t="shared" si="8"/>
        <v>2.77</v>
      </c>
      <c r="O32" s="3">
        <f t="shared" si="8"/>
        <v>2.54</v>
      </c>
      <c r="P32" s="3">
        <f t="shared" si="8"/>
        <v>2.34</v>
      </c>
      <c r="Q32" s="3">
        <f t="shared" si="8"/>
        <v>2.17</v>
      </c>
      <c r="R32" s="3">
        <f t="shared" si="8"/>
        <v>2.03</v>
      </c>
      <c r="S32" s="3">
        <f t="shared" si="8"/>
        <v>1.9</v>
      </c>
      <c r="T32" s="3">
        <f t="shared" si="8"/>
        <v>1.79</v>
      </c>
      <c r="U32" s="3">
        <f t="shared" si="8"/>
        <v>1.69</v>
      </c>
      <c r="V32" s="3">
        <f t="shared" si="8"/>
        <v>1.6</v>
      </c>
      <c r="W32" s="3">
        <f t="shared" si="8"/>
        <v>1.52</v>
      </c>
    </row>
    <row r="33" spans="1:23" ht="12.75">
      <c r="A33" s="15"/>
      <c r="B33" s="25">
        <f t="shared" si="6"/>
        <v>2.1000000000000005</v>
      </c>
      <c r="C33" s="22">
        <f t="shared" si="5"/>
        <v>5.334000000000001</v>
      </c>
      <c r="D33" s="3">
        <f>TRUNC($C33/D$7,2)</f>
        <v>32</v>
      </c>
      <c r="E33" s="3">
        <f t="shared" si="8"/>
        <v>16</v>
      </c>
      <c r="F33" s="3">
        <f t="shared" si="8"/>
        <v>10.66</v>
      </c>
      <c r="G33" s="3">
        <f t="shared" si="8"/>
        <v>8</v>
      </c>
      <c r="H33" s="3">
        <f t="shared" si="8"/>
        <v>6.4</v>
      </c>
      <c r="I33" s="3">
        <f t="shared" si="8"/>
        <v>5.33</v>
      </c>
      <c r="J33" s="3">
        <f t="shared" si="8"/>
        <v>4.57</v>
      </c>
      <c r="K33" s="3">
        <f t="shared" si="8"/>
        <v>4</v>
      </c>
      <c r="L33" s="3">
        <f t="shared" si="8"/>
        <v>3.55</v>
      </c>
      <c r="M33" s="3">
        <f t="shared" si="8"/>
        <v>3.2</v>
      </c>
      <c r="N33" s="3">
        <f t="shared" si="8"/>
        <v>2.9</v>
      </c>
      <c r="O33" s="3">
        <f t="shared" si="8"/>
        <v>2.66</v>
      </c>
      <c r="P33" s="3">
        <f t="shared" si="8"/>
        <v>2.46</v>
      </c>
      <c r="Q33" s="3">
        <f t="shared" si="8"/>
        <v>2.28</v>
      </c>
      <c r="R33" s="3">
        <f t="shared" si="8"/>
        <v>2.13</v>
      </c>
      <c r="S33" s="3">
        <f t="shared" si="8"/>
        <v>2</v>
      </c>
      <c r="T33" s="3">
        <f t="shared" si="8"/>
        <v>1.88</v>
      </c>
      <c r="U33" s="3">
        <f t="shared" si="8"/>
        <v>1.77</v>
      </c>
      <c r="V33" s="3">
        <f t="shared" si="8"/>
        <v>1.68</v>
      </c>
      <c r="W33" s="3">
        <f t="shared" si="8"/>
        <v>1.6</v>
      </c>
    </row>
    <row r="34" spans="1:23" ht="12.75">
      <c r="A34" s="15"/>
      <c r="B34" s="25">
        <f t="shared" si="6"/>
        <v>2.2000000000000006</v>
      </c>
      <c r="C34" s="22">
        <f t="shared" si="5"/>
        <v>5.588000000000002</v>
      </c>
      <c r="D34" s="3">
        <f>TRUNC($C34/D$7,2)</f>
        <v>33.52</v>
      </c>
      <c r="E34" s="3">
        <f t="shared" si="8"/>
        <v>16.76</v>
      </c>
      <c r="F34" s="3">
        <f t="shared" si="8"/>
        <v>11.17</v>
      </c>
      <c r="G34" s="3">
        <f t="shared" si="8"/>
        <v>8.38</v>
      </c>
      <c r="H34" s="3">
        <f t="shared" si="8"/>
        <v>6.7</v>
      </c>
      <c r="I34" s="3">
        <f t="shared" si="8"/>
        <v>5.58</v>
      </c>
      <c r="J34" s="3">
        <f t="shared" si="8"/>
        <v>4.78</v>
      </c>
      <c r="K34" s="3">
        <f t="shared" si="8"/>
        <v>4.19</v>
      </c>
      <c r="L34" s="3">
        <f t="shared" si="8"/>
        <v>3.72</v>
      </c>
      <c r="M34" s="3">
        <f t="shared" si="8"/>
        <v>3.35</v>
      </c>
      <c r="N34" s="3">
        <f t="shared" si="8"/>
        <v>3.04</v>
      </c>
      <c r="O34" s="3">
        <f t="shared" si="8"/>
        <v>2.79</v>
      </c>
      <c r="P34" s="3">
        <f t="shared" si="8"/>
        <v>2.57</v>
      </c>
      <c r="Q34" s="3">
        <f t="shared" si="8"/>
        <v>2.39</v>
      </c>
      <c r="R34" s="3">
        <f t="shared" si="8"/>
        <v>2.23</v>
      </c>
      <c r="S34" s="3">
        <f t="shared" si="8"/>
        <v>2.09</v>
      </c>
      <c r="T34" s="3">
        <f t="shared" si="8"/>
        <v>1.97</v>
      </c>
      <c r="U34" s="3">
        <f t="shared" si="8"/>
        <v>1.86</v>
      </c>
      <c r="V34" s="3">
        <f t="shared" si="8"/>
        <v>1.76</v>
      </c>
      <c r="W34" s="3">
        <f t="shared" si="8"/>
        <v>1.67</v>
      </c>
    </row>
    <row r="35" spans="1:23" ht="12.75">
      <c r="A35" s="15"/>
      <c r="B35" s="25">
        <f t="shared" si="6"/>
        <v>2.3000000000000007</v>
      </c>
      <c r="C35" s="22">
        <f t="shared" si="5"/>
        <v>5.842000000000002</v>
      </c>
      <c r="D35" s="3">
        <f>TRUNC($C35/D$7,2)</f>
        <v>35.05</v>
      </c>
      <c r="E35" s="3">
        <f t="shared" si="8"/>
        <v>17.52</v>
      </c>
      <c r="F35" s="3">
        <f t="shared" si="8"/>
        <v>11.68</v>
      </c>
      <c r="G35" s="3">
        <f t="shared" si="8"/>
        <v>8.76</v>
      </c>
      <c r="H35" s="3">
        <f t="shared" si="8"/>
        <v>7.01</v>
      </c>
      <c r="I35" s="3">
        <f t="shared" si="8"/>
        <v>5.84</v>
      </c>
      <c r="J35" s="3">
        <f t="shared" si="8"/>
        <v>5</v>
      </c>
      <c r="K35" s="3">
        <f t="shared" si="8"/>
        <v>4.38</v>
      </c>
      <c r="L35" s="3">
        <f t="shared" si="8"/>
        <v>3.89</v>
      </c>
      <c r="M35" s="3">
        <f t="shared" si="8"/>
        <v>3.5</v>
      </c>
      <c r="N35" s="3">
        <f t="shared" si="8"/>
        <v>3.18</v>
      </c>
      <c r="O35" s="3">
        <f t="shared" si="8"/>
        <v>2.92</v>
      </c>
      <c r="P35" s="3">
        <f t="shared" si="8"/>
        <v>2.69</v>
      </c>
      <c r="Q35" s="3">
        <f t="shared" si="8"/>
        <v>2.5</v>
      </c>
      <c r="R35" s="3">
        <f t="shared" si="8"/>
        <v>2.33</v>
      </c>
      <c r="S35" s="3">
        <f t="shared" si="8"/>
        <v>2.19</v>
      </c>
      <c r="T35" s="3">
        <f t="shared" si="8"/>
        <v>2.06</v>
      </c>
      <c r="U35" s="3">
        <f t="shared" si="8"/>
        <v>1.94</v>
      </c>
      <c r="V35" s="3">
        <f t="shared" si="8"/>
        <v>1.84</v>
      </c>
      <c r="W35" s="3">
        <f t="shared" si="8"/>
        <v>1.75</v>
      </c>
    </row>
    <row r="36" spans="1:23" ht="12.75">
      <c r="A36" s="15"/>
      <c r="B36" s="25">
        <f t="shared" si="6"/>
        <v>2.400000000000001</v>
      </c>
      <c r="C36" s="22">
        <f t="shared" si="5"/>
        <v>6.096000000000002</v>
      </c>
      <c r="D36" s="3">
        <f>TRUNC($C36/D$7,2)</f>
        <v>36.57</v>
      </c>
      <c r="E36" s="3">
        <f t="shared" si="8"/>
        <v>18.28</v>
      </c>
      <c r="F36" s="3">
        <f t="shared" si="8"/>
        <v>12.19</v>
      </c>
      <c r="G36" s="3">
        <f t="shared" si="8"/>
        <v>9.14</v>
      </c>
      <c r="H36" s="3">
        <f t="shared" si="8"/>
        <v>7.31</v>
      </c>
      <c r="I36" s="3">
        <f t="shared" si="8"/>
        <v>6.09</v>
      </c>
      <c r="J36" s="38">
        <f t="shared" si="8"/>
        <v>5.22</v>
      </c>
      <c r="K36" s="3">
        <f t="shared" si="8"/>
        <v>4.57</v>
      </c>
      <c r="L36" s="3">
        <f t="shared" si="8"/>
        <v>4.06</v>
      </c>
      <c r="M36" s="3">
        <f t="shared" si="8"/>
        <v>3.65</v>
      </c>
      <c r="N36" s="3">
        <f t="shared" si="8"/>
        <v>3.32</v>
      </c>
      <c r="O36" s="3">
        <f t="shared" si="8"/>
        <v>3.04</v>
      </c>
      <c r="P36" s="3">
        <f t="shared" si="8"/>
        <v>2.81</v>
      </c>
      <c r="Q36" s="3">
        <f t="shared" si="8"/>
        <v>2.61</v>
      </c>
      <c r="R36" s="3">
        <f t="shared" si="8"/>
        <v>2.43</v>
      </c>
      <c r="S36" s="3">
        <f t="shared" si="8"/>
        <v>2.28</v>
      </c>
      <c r="T36" s="3">
        <f t="shared" si="8"/>
        <v>2.15</v>
      </c>
      <c r="U36" s="3">
        <f t="shared" si="8"/>
        <v>2.03</v>
      </c>
      <c r="V36" s="3">
        <f t="shared" si="8"/>
        <v>1.92</v>
      </c>
      <c r="W36" s="3">
        <f t="shared" si="8"/>
        <v>1.82</v>
      </c>
    </row>
    <row r="37" spans="1:23" ht="12.75">
      <c r="A37" s="15"/>
      <c r="B37" s="25">
        <f t="shared" si="6"/>
        <v>2.500000000000001</v>
      </c>
      <c r="C37" s="22">
        <f t="shared" si="5"/>
        <v>6.350000000000002</v>
      </c>
      <c r="D37" s="3">
        <f>TRUNC($C37/D$7,2)</f>
        <v>38.1</v>
      </c>
      <c r="E37" s="3">
        <f t="shared" si="8"/>
        <v>19.05</v>
      </c>
      <c r="F37" s="3">
        <f t="shared" si="8"/>
        <v>12.7</v>
      </c>
      <c r="G37" s="3">
        <f t="shared" si="8"/>
        <v>9.52</v>
      </c>
      <c r="H37" s="3">
        <f t="shared" si="8"/>
        <v>7.62</v>
      </c>
      <c r="I37" s="3">
        <f t="shared" si="8"/>
        <v>6.35</v>
      </c>
      <c r="J37" s="3">
        <f t="shared" si="8"/>
        <v>5.44</v>
      </c>
      <c r="K37" s="3">
        <f t="shared" si="8"/>
        <v>4.76</v>
      </c>
      <c r="L37" s="3">
        <f t="shared" si="8"/>
        <v>4.23</v>
      </c>
      <c r="M37" s="3">
        <f t="shared" si="8"/>
        <v>3.81</v>
      </c>
      <c r="N37" s="3">
        <f t="shared" si="8"/>
        <v>3.46</v>
      </c>
      <c r="O37" s="3">
        <f t="shared" si="8"/>
        <v>3.17</v>
      </c>
      <c r="P37" s="3">
        <f t="shared" si="8"/>
        <v>2.93</v>
      </c>
      <c r="Q37" s="3">
        <f t="shared" si="8"/>
        <v>2.72</v>
      </c>
      <c r="R37" s="3">
        <f t="shared" si="8"/>
        <v>2.54</v>
      </c>
      <c r="S37" s="3">
        <f t="shared" si="8"/>
        <v>2.38</v>
      </c>
      <c r="T37" s="3">
        <f t="shared" si="8"/>
        <v>2.24</v>
      </c>
      <c r="U37" s="3">
        <f t="shared" si="8"/>
        <v>2.11</v>
      </c>
      <c r="V37" s="3">
        <f t="shared" si="8"/>
        <v>2</v>
      </c>
      <c r="W37" s="3">
        <f t="shared" si="8"/>
        <v>1.9</v>
      </c>
    </row>
    <row r="38" spans="1:23" ht="12.75">
      <c r="A38" s="15"/>
      <c r="B38" s="25">
        <f t="shared" si="6"/>
        <v>2.600000000000001</v>
      </c>
      <c r="C38" s="22">
        <f t="shared" si="5"/>
        <v>6.604000000000003</v>
      </c>
      <c r="D38" s="3">
        <f>TRUNC($C38/D$7,2)</f>
        <v>39.62</v>
      </c>
      <c r="E38" s="3">
        <f t="shared" si="8"/>
        <v>19.81</v>
      </c>
      <c r="F38" s="3">
        <f t="shared" si="8"/>
        <v>13.2</v>
      </c>
      <c r="G38" s="3">
        <f t="shared" si="8"/>
        <v>9.9</v>
      </c>
      <c r="H38" s="3">
        <f t="shared" si="8"/>
        <v>7.92</v>
      </c>
      <c r="I38" s="3">
        <f t="shared" si="8"/>
        <v>6.6</v>
      </c>
      <c r="J38" s="3">
        <f t="shared" si="8"/>
        <v>5.66</v>
      </c>
      <c r="K38" s="3">
        <f t="shared" si="8"/>
        <v>4.95</v>
      </c>
      <c r="L38" s="3">
        <f t="shared" si="8"/>
        <v>4.4</v>
      </c>
      <c r="M38" s="3">
        <f t="shared" si="8"/>
        <v>3.96</v>
      </c>
      <c r="N38" s="3">
        <f t="shared" si="8"/>
        <v>3.6</v>
      </c>
      <c r="O38" s="3">
        <f t="shared" si="8"/>
        <v>3.3</v>
      </c>
      <c r="P38" s="3">
        <f t="shared" si="8"/>
        <v>3.04</v>
      </c>
      <c r="Q38" s="3">
        <f t="shared" si="8"/>
        <v>2.83</v>
      </c>
      <c r="R38" s="3">
        <f t="shared" si="8"/>
        <v>2.64</v>
      </c>
      <c r="S38" s="3">
        <f t="shared" si="8"/>
        <v>2.47</v>
      </c>
      <c r="T38" s="3">
        <f t="shared" si="8"/>
        <v>2.33</v>
      </c>
      <c r="U38" s="3">
        <f t="shared" si="8"/>
        <v>2.2</v>
      </c>
      <c r="V38" s="3">
        <f t="shared" si="8"/>
        <v>2.08</v>
      </c>
      <c r="W38" s="3">
        <f t="shared" si="8"/>
        <v>1.98</v>
      </c>
    </row>
    <row r="39" spans="1:23" ht="12.75">
      <c r="A39" s="15"/>
      <c r="B39" s="25">
        <f t="shared" si="6"/>
        <v>2.700000000000001</v>
      </c>
      <c r="C39" s="22">
        <f t="shared" si="5"/>
        <v>6.858000000000003</v>
      </c>
      <c r="D39" s="3">
        <f>TRUNC($C39/D$7,2)</f>
        <v>41.14</v>
      </c>
      <c r="E39" s="3">
        <f t="shared" si="8"/>
        <v>20.57</v>
      </c>
      <c r="F39" s="3">
        <f t="shared" si="8"/>
        <v>13.71</v>
      </c>
      <c r="G39" s="3">
        <f t="shared" si="8"/>
        <v>10.28</v>
      </c>
      <c r="H39" s="3">
        <f t="shared" si="8"/>
        <v>8.22</v>
      </c>
      <c r="I39" s="3">
        <f t="shared" si="8"/>
        <v>6.85</v>
      </c>
      <c r="J39" s="3">
        <f t="shared" si="8"/>
        <v>5.87</v>
      </c>
      <c r="K39" s="38">
        <f t="shared" si="8"/>
        <v>5.14</v>
      </c>
      <c r="L39" s="3">
        <f t="shared" si="8"/>
        <v>4.57</v>
      </c>
      <c r="M39" s="3">
        <f t="shared" si="8"/>
        <v>4.11</v>
      </c>
      <c r="N39" s="3">
        <f t="shared" si="8"/>
        <v>3.74</v>
      </c>
      <c r="O39" s="3">
        <f t="shared" si="8"/>
        <v>3.42</v>
      </c>
      <c r="P39" s="3">
        <f t="shared" si="8"/>
        <v>3.16</v>
      </c>
      <c r="Q39" s="3">
        <f t="shared" si="8"/>
        <v>2.93</v>
      </c>
      <c r="R39" s="3">
        <f t="shared" si="8"/>
        <v>2.74</v>
      </c>
      <c r="S39" s="3">
        <f t="shared" si="8"/>
        <v>2.57</v>
      </c>
      <c r="T39" s="3">
        <f t="shared" si="8"/>
        <v>2.42</v>
      </c>
      <c r="U39" s="3">
        <f t="shared" si="8"/>
        <v>2.28</v>
      </c>
      <c r="V39" s="3">
        <f t="shared" si="8"/>
        <v>2.16</v>
      </c>
      <c r="W39" s="3">
        <f t="shared" si="8"/>
        <v>2.05</v>
      </c>
    </row>
    <row r="40" spans="1:23" ht="12.75">
      <c r="A40" s="15"/>
      <c r="B40" s="25">
        <f t="shared" si="6"/>
        <v>2.800000000000001</v>
      </c>
      <c r="C40" s="22">
        <f t="shared" si="5"/>
        <v>7.112000000000003</v>
      </c>
      <c r="D40" s="3">
        <f>TRUNC($C40/D$7,2)</f>
        <v>42.67</v>
      </c>
      <c r="E40" s="3">
        <f t="shared" si="8"/>
        <v>21.33</v>
      </c>
      <c r="F40" s="3">
        <f t="shared" si="8"/>
        <v>14.22</v>
      </c>
      <c r="G40" s="3">
        <f t="shared" si="8"/>
        <v>10.66</v>
      </c>
      <c r="H40" s="3">
        <f t="shared" si="8"/>
        <v>8.53</v>
      </c>
      <c r="I40" s="3">
        <f t="shared" si="8"/>
        <v>7.11</v>
      </c>
      <c r="J40" s="3">
        <f t="shared" si="8"/>
        <v>6.09</v>
      </c>
      <c r="K40" s="3">
        <f t="shared" si="8"/>
        <v>5.33</v>
      </c>
      <c r="L40" s="3">
        <f t="shared" si="8"/>
        <v>4.74</v>
      </c>
      <c r="M40" s="3">
        <f t="shared" si="8"/>
        <v>4.26</v>
      </c>
      <c r="N40" s="3">
        <f t="shared" si="8"/>
        <v>3.87</v>
      </c>
      <c r="O40" s="3">
        <f t="shared" si="8"/>
        <v>3.55</v>
      </c>
      <c r="P40" s="3">
        <f t="shared" si="8"/>
        <v>3.28</v>
      </c>
      <c r="Q40" s="3">
        <f t="shared" si="8"/>
        <v>3.04</v>
      </c>
      <c r="R40" s="3">
        <f t="shared" si="8"/>
        <v>2.84</v>
      </c>
      <c r="S40" s="3">
        <f t="shared" si="8"/>
        <v>2.66</v>
      </c>
      <c r="T40" s="3">
        <f t="shared" si="8"/>
        <v>2.51</v>
      </c>
      <c r="U40" s="3">
        <f t="shared" si="8"/>
        <v>2.37</v>
      </c>
      <c r="V40" s="3">
        <f t="shared" si="8"/>
        <v>2.24</v>
      </c>
      <c r="W40" s="3">
        <f t="shared" si="8"/>
        <v>2.13</v>
      </c>
    </row>
    <row r="41" spans="1:23" ht="12.75">
      <c r="A41" s="15"/>
      <c r="B41" s="25">
        <f t="shared" si="6"/>
        <v>2.9000000000000012</v>
      </c>
      <c r="C41" s="22">
        <f t="shared" si="5"/>
        <v>7.366000000000003</v>
      </c>
      <c r="D41" s="3">
        <f>TRUNC($C41/D$7,2)</f>
        <v>44.19</v>
      </c>
      <c r="E41" s="3">
        <f t="shared" si="8"/>
        <v>22.09</v>
      </c>
      <c r="F41" s="3">
        <f t="shared" si="8"/>
        <v>14.73</v>
      </c>
      <c r="G41" s="3">
        <f t="shared" si="8"/>
        <v>11.04</v>
      </c>
      <c r="H41" s="3">
        <f t="shared" si="8"/>
        <v>8.83</v>
      </c>
      <c r="I41" s="3">
        <f t="shared" si="8"/>
        <v>7.36</v>
      </c>
      <c r="J41" s="3">
        <f t="shared" si="8"/>
        <v>6.31</v>
      </c>
      <c r="K41" s="3">
        <f t="shared" si="8"/>
        <v>5.52</v>
      </c>
      <c r="L41" s="3">
        <f t="shared" si="8"/>
        <v>4.91</v>
      </c>
      <c r="M41" s="3">
        <f t="shared" si="8"/>
        <v>4.41</v>
      </c>
      <c r="N41" s="3">
        <f t="shared" si="8"/>
        <v>4.01</v>
      </c>
      <c r="O41" s="3">
        <f t="shared" si="8"/>
        <v>3.68</v>
      </c>
      <c r="P41" s="3">
        <f t="shared" si="8"/>
        <v>3.39</v>
      </c>
      <c r="Q41" s="3">
        <f t="shared" si="8"/>
        <v>3.15</v>
      </c>
      <c r="R41" s="3">
        <f t="shared" si="8"/>
        <v>2.94</v>
      </c>
      <c r="S41" s="3">
        <f t="shared" si="8"/>
        <v>2.76</v>
      </c>
      <c r="T41" s="3">
        <f t="shared" si="8"/>
        <v>2.59</v>
      </c>
      <c r="U41" s="3">
        <f t="shared" si="8"/>
        <v>2.45</v>
      </c>
      <c r="V41" s="3">
        <f t="shared" si="8"/>
        <v>2.32</v>
      </c>
      <c r="W41" s="3">
        <f t="shared" si="8"/>
        <v>2.2</v>
      </c>
    </row>
    <row r="42" spans="1:23" ht="12.75">
      <c r="A42" s="15"/>
      <c r="B42" s="25">
        <f t="shared" si="6"/>
        <v>3.0000000000000013</v>
      </c>
      <c r="C42" s="22">
        <f t="shared" si="5"/>
        <v>7.620000000000004</v>
      </c>
      <c r="D42" s="3">
        <f>TRUNC($C42/D$7,2)</f>
        <v>45.72</v>
      </c>
      <c r="E42" s="3">
        <f t="shared" si="8"/>
        <v>22.86</v>
      </c>
      <c r="F42" s="3">
        <f t="shared" si="8"/>
        <v>15.24</v>
      </c>
      <c r="G42" s="3">
        <f t="shared" si="8"/>
        <v>11.43</v>
      </c>
      <c r="H42" s="3">
        <f t="shared" si="8"/>
        <v>9.14</v>
      </c>
      <c r="I42" s="3">
        <f t="shared" si="8"/>
        <v>7.62</v>
      </c>
      <c r="J42" s="3">
        <f t="shared" si="8"/>
        <v>6.53</v>
      </c>
      <c r="K42" s="3">
        <f t="shared" si="8"/>
        <v>5.71</v>
      </c>
      <c r="L42" s="3">
        <f t="shared" si="8"/>
        <v>5.08</v>
      </c>
      <c r="M42" s="3">
        <f t="shared" si="8"/>
        <v>4.57</v>
      </c>
      <c r="N42" s="3">
        <f t="shared" si="8"/>
        <v>4.15</v>
      </c>
      <c r="O42" s="3">
        <f t="shared" si="8"/>
        <v>3.81</v>
      </c>
      <c r="P42" s="3">
        <f t="shared" si="8"/>
        <v>3.51</v>
      </c>
      <c r="Q42" s="3">
        <f t="shared" si="8"/>
        <v>3.26</v>
      </c>
      <c r="R42" s="3">
        <f t="shared" si="8"/>
        <v>3.04</v>
      </c>
      <c r="S42" s="3">
        <f t="shared" si="8"/>
        <v>2.85</v>
      </c>
      <c r="T42" s="3">
        <f t="shared" si="8"/>
        <v>2.68</v>
      </c>
      <c r="U42" s="3">
        <f aca="true" t="shared" si="9" ref="E42:W52">TRUNC($C42/U$7,2)</f>
        <v>2.54</v>
      </c>
      <c r="V42" s="3">
        <f t="shared" si="9"/>
        <v>2.4</v>
      </c>
      <c r="W42" s="3">
        <f t="shared" si="9"/>
        <v>2.28</v>
      </c>
    </row>
    <row r="43" spans="1:23" ht="12.75">
      <c r="A43" s="15"/>
      <c r="B43" s="25">
        <f t="shared" si="6"/>
        <v>3.1000000000000014</v>
      </c>
      <c r="C43" s="22">
        <f t="shared" si="5"/>
        <v>7.874000000000004</v>
      </c>
      <c r="D43" s="3">
        <f>TRUNC($C43/D$7,2)</f>
        <v>47.24</v>
      </c>
      <c r="E43" s="3">
        <f t="shared" si="9"/>
        <v>23.62</v>
      </c>
      <c r="F43" s="3">
        <f t="shared" si="9"/>
        <v>15.74</v>
      </c>
      <c r="G43" s="3">
        <f t="shared" si="9"/>
        <v>11.81</v>
      </c>
      <c r="H43" s="3">
        <f t="shared" si="9"/>
        <v>9.44</v>
      </c>
      <c r="I43" s="3">
        <f t="shared" si="9"/>
        <v>7.87</v>
      </c>
      <c r="J43" s="3">
        <f t="shared" si="9"/>
        <v>6.74</v>
      </c>
      <c r="K43" s="3">
        <f t="shared" si="9"/>
        <v>5.9</v>
      </c>
      <c r="L43" s="3">
        <f t="shared" si="9"/>
        <v>5.24</v>
      </c>
      <c r="M43" s="3">
        <f t="shared" si="9"/>
        <v>4.72</v>
      </c>
      <c r="N43" s="3">
        <f t="shared" si="9"/>
        <v>4.29</v>
      </c>
      <c r="O43" s="3">
        <f t="shared" si="9"/>
        <v>3.93</v>
      </c>
      <c r="P43" s="3">
        <f t="shared" si="9"/>
        <v>3.63</v>
      </c>
      <c r="Q43" s="3">
        <f t="shared" si="9"/>
        <v>3.37</v>
      </c>
      <c r="R43" s="3">
        <f t="shared" si="9"/>
        <v>3.14</v>
      </c>
      <c r="S43" s="3">
        <f t="shared" si="9"/>
        <v>2.95</v>
      </c>
      <c r="T43" s="3">
        <f t="shared" si="9"/>
        <v>2.77</v>
      </c>
      <c r="U43" s="3">
        <f t="shared" si="9"/>
        <v>2.62</v>
      </c>
      <c r="V43" s="3">
        <f t="shared" si="9"/>
        <v>2.48</v>
      </c>
      <c r="W43" s="3">
        <f t="shared" si="9"/>
        <v>2.36</v>
      </c>
    </row>
    <row r="44" spans="1:23" ht="12.75">
      <c r="A44" s="15"/>
      <c r="B44" s="25">
        <f t="shared" si="6"/>
        <v>3.2000000000000015</v>
      </c>
      <c r="C44" s="22">
        <f t="shared" si="5"/>
        <v>8.128000000000004</v>
      </c>
      <c r="D44" s="3">
        <f>TRUNC($C44/D$7,2)</f>
        <v>48.76</v>
      </c>
      <c r="E44" s="3">
        <f t="shared" si="9"/>
        <v>24.38</v>
      </c>
      <c r="F44" s="3">
        <f t="shared" si="9"/>
        <v>16.25</v>
      </c>
      <c r="G44" s="3">
        <f t="shared" si="9"/>
        <v>12.19</v>
      </c>
      <c r="H44" s="3">
        <f t="shared" si="9"/>
        <v>9.75</v>
      </c>
      <c r="I44" s="3">
        <f t="shared" si="9"/>
        <v>8.12</v>
      </c>
      <c r="J44" s="3">
        <f t="shared" si="9"/>
        <v>6.96</v>
      </c>
      <c r="K44" s="3">
        <f t="shared" si="9"/>
        <v>6.09</v>
      </c>
      <c r="L44" s="3">
        <f t="shared" si="9"/>
        <v>5.41</v>
      </c>
      <c r="M44" s="3">
        <f t="shared" si="9"/>
        <v>4.87</v>
      </c>
      <c r="N44" s="3">
        <f t="shared" si="9"/>
        <v>4.43</v>
      </c>
      <c r="O44" s="3">
        <f t="shared" si="9"/>
        <v>4.06</v>
      </c>
      <c r="P44" s="3">
        <f t="shared" si="9"/>
        <v>3.75</v>
      </c>
      <c r="Q44" s="3">
        <f t="shared" si="9"/>
        <v>3.48</v>
      </c>
      <c r="R44" s="3">
        <f t="shared" si="9"/>
        <v>3.25</v>
      </c>
      <c r="S44" s="3">
        <f t="shared" si="9"/>
        <v>3.04</v>
      </c>
      <c r="T44" s="3">
        <f t="shared" si="9"/>
        <v>2.86</v>
      </c>
      <c r="U44" s="3">
        <f t="shared" si="9"/>
        <v>2.7</v>
      </c>
      <c r="V44" s="3">
        <f t="shared" si="9"/>
        <v>2.56</v>
      </c>
      <c r="W44" s="3">
        <f t="shared" si="9"/>
        <v>2.43</v>
      </c>
    </row>
    <row r="45" spans="1:23" ht="12.75">
      <c r="A45" s="15"/>
      <c r="B45" s="25">
        <f t="shared" si="6"/>
        <v>3.3000000000000016</v>
      </c>
      <c r="C45" s="22">
        <f t="shared" si="5"/>
        <v>8.382000000000005</v>
      </c>
      <c r="D45" s="3">
        <f>TRUNC($C45/D$7,2)</f>
        <v>50.29</v>
      </c>
      <c r="E45" s="3">
        <f t="shared" si="9"/>
        <v>25.14</v>
      </c>
      <c r="F45" s="3">
        <f t="shared" si="9"/>
        <v>16.76</v>
      </c>
      <c r="G45" s="3">
        <f t="shared" si="9"/>
        <v>12.57</v>
      </c>
      <c r="H45" s="3">
        <f t="shared" si="9"/>
        <v>10.05</v>
      </c>
      <c r="I45" s="3">
        <f t="shared" si="9"/>
        <v>8.38</v>
      </c>
      <c r="J45" s="3">
        <f t="shared" si="9"/>
        <v>7.18</v>
      </c>
      <c r="K45" s="3">
        <f t="shared" si="9"/>
        <v>6.28</v>
      </c>
      <c r="L45" s="3">
        <f t="shared" si="9"/>
        <v>5.58</v>
      </c>
      <c r="M45" s="3">
        <f t="shared" si="9"/>
        <v>5.02</v>
      </c>
      <c r="N45" s="3">
        <f t="shared" si="9"/>
        <v>4.57</v>
      </c>
      <c r="O45" s="3">
        <f t="shared" si="9"/>
        <v>4.19</v>
      </c>
      <c r="P45" s="3">
        <f t="shared" si="9"/>
        <v>3.86</v>
      </c>
      <c r="Q45" s="3">
        <f t="shared" si="9"/>
        <v>3.59</v>
      </c>
      <c r="R45" s="3">
        <f t="shared" si="9"/>
        <v>3.35</v>
      </c>
      <c r="S45" s="3">
        <f t="shared" si="9"/>
        <v>3.14</v>
      </c>
      <c r="T45" s="3">
        <f t="shared" si="9"/>
        <v>2.95</v>
      </c>
      <c r="U45" s="3">
        <f t="shared" si="9"/>
        <v>2.79</v>
      </c>
      <c r="V45" s="3">
        <f t="shared" si="9"/>
        <v>2.64</v>
      </c>
      <c r="W45" s="3">
        <f t="shared" si="9"/>
        <v>2.51</v>
      </c>
    </row>
    <row r="46" spans="1:23" ht="12.75">
      <c r="A46" s="15"/>
      <c r="B46" s="25">
        <f t="shared" si="6"/>
        <v>3.4000000000000017</v>
      </c>
      <c r="C46" s="22">
        <f t="shared" si="5"/>
        <v>8.636000000000005</v>
      </c>
      <c r="D46" s="3">
        <f>TRUNC($C46/D$7,2)</f>
        <v>51.81</v>
      </c>
      <c r="E46" s="3">
        <f t="shared" si="9"/>
        <v>25.9</v>
      </c>
      <c r="F46" s="3">
        <f t="shared" si="9"/>
        <v>17.27</v>
      </c>
      <c r="G46" s="3">
        <f t="shared" si="9"/>
        <v>12.95</v>
      </c>
      <c r="H46" s="3">
        <f t="shared" si="9"/>
        <v>10.36</v>
      </c>
      <c r="I46" s="3">
        <f t="shared" si="9"/>
        <v>8.63</v>
      </c>
      <c r="J46" s="3">
        <f t="shared" si="9"/>
        <v>7.4</v>
      </c>
      <c r="K46" s="3">
        <f t="shared" si="9"/>
        <v>6.47</v>
      </c>
      <c r="L46" s="3">
        <f t="shared" si="9"/>
        <v>5.75</v>
      </c>
      <c r="M46" s="38">
        <f t="shared" si="9"/>
        <v>5.18</v>
      </c>
      <c r="N46" s="3">
        <f t="shared" si="9"/>
        <v>4.71</v>
      </c>
      <c r="O46" s="3">
        <f t="shared" si="9"/>
        <v>4.31</v>
      </c>
      <c r="P46" s="3">
        <f t="shared" si="9"/>
        <v>3.98</v>
      </c>
      <c r="Q46" s="3">
        <f t="shared" si="9"/>
        <v>3.7</v>
      </c>
      <c r="R46" s="3">
        <f t="shared" si="9"/>
        <v>3.45</v>
      </c>
      <c r="S46" s="3">
        <f t="shared" si="9"/>
        <v>3.23</v>
      </c>
      <c r="T46" s="3">
        <f t="shared" si="9"/>
        <v>3.04</v>
      </c>
      <c r="U46" s="3">
        <f t="shared" si="9"/>
        <v>2.87</v>
      </c>
      <c r="V46" s="3">
        <f t="shared" si="9"/>
        <v>2.72</v>
      </c>
      <c r="W46" s="3">
        <f t="shared" si="9"/>
        <v>2.59</v>
      </c>
    </row>
    <row r="47" spans="1:23" ht="12.75">
      <c r="A47" s="15"/>
      <c r="B47" s="25">
        <f t="shared" si="6"/>
        <v>3.5000000000000018</v>
      </c>
      <c r="C47" s="22">
        <f t="shared" si="5"/>
        <v>8.890000000000004</v>
      </c>
      <c r="D47" s="3">
        <f>TRUNC($C47/D$7,2)</f>
        <v>53.34</v>
      </c>
      <c r="E47" s="3">
        <f t="shared" si="9"/>
        <v>26.67</v>
      </c>
      <c r="F47" s="3">
        <f t="shared" si="9"/>
        <v>17.78</v>
      </c>
      <c r="G47" s="3">
        <f t="shared" si="9"/>
        <v>13.33</v>
      </c>
      <c r="H47" s="3">
        <f t="shared" si="9"/>
        <v>10.66</v>
      </c>
      <c r="I47" s="3">
        <f t="shared" si="9"/>
        <v>8.89</v>
      </c>
      <c r="J47" s="3">
        <f t="shared" si="9"/>
        <v>7.62</v>
      </c>
      <c r="K47" s="3">
        <f t="shared" si="9"/>
        <v>6.66</v>
      </c>
      <c r="L47" s="3">
        <f t="shared" si="9"/>
        <v>5.92</v>
      </c>
      <c r="M47" s="3">
        <f t="shared" si="9"/>
        <v>5.33</v>
      </c>
      <c r="N47" s="3">
        <f t="shared" si="9"/>
        <v>4.84</v>
      </c>
      <c r="O47" s="3">
        <f t="shared" si="9"/>
        <v>4.44</v>
      </c>
      <c r="P47" s="3">
        <f t="shared" si="9"/>
        <v>4.1</v>
      </c>
      <c r="Q47" s="3">
        <f t="shared" si="9"/>
        <v>3.81</v>
      </c>
      <c r="R47" s="3">
        <f t="shared" si="9"/>
        <v>3.55</v>
      </c>
      <c r="S47" s="3">
        <f t="shared" si="9"/>
        <v>3.33</v>
      </c>
      <c r="T47" s="3">
        <f t="shared" si="9"/>
        <v>3.13</v>
      </c>
      <c r="U47" s="3">
        <f t="shared" si="9"/>
        <v>2.96</v>
      </c>
      <c r="V47" s="3">
        <f t="shared" si="9"/>
        <v>2.8</v>
      </c>
      <c r="W47" s="3">
        <f t="shared" si="9"/>
        <v>2.66</v>
      </c>
    </row>
    <row r="48" spans="1:23" ht="12.75">
      <c r="A48" s="15"/>
      <c r="B48" s="25">
        <f t="shared" si="6"/>
        <v>3.600000000000002</v>
      </c>
      <c r="C48" s="22">
        <f t="shared" si="5"/>
        <v>9.144000000000005</v>
      </c>
      <c r="D48" s="3">
        <f>TRUNC($C48/D$7,2)</f>
        <v>54.86</v>
      </c>
      <c r="E48" s="3">
        <f t="shared" si="9"/>
        <v>27.43</v>
      </c>
      <c r="F48" s="3">
        <f t="shared" si="9"/>
        <v>18.28</v>
      </c>
      <c r="G48" s="3">
        <f t="shared" si="9"/>
        <v>13.71</v>
      </c>
      <c r="H48" s="3">
        <f t="shared" si="9"/>
        <v>10.97</v>
      </c>
      <c r="I48" s="3">
        <f t="shared" si="9"/>
        <v>9.14</v>
      </c>
      <c r="J48" s="3">
        <f t="shared" si="9"/>
        <v>7.83</v>
      </c>
      <c r="K48" s="3">
        <f t="shared" si="9"/>
        <v>6.85</v>
      </c>
      <c r="L48" s="3">
        <f t="shared" si="9"/>
        <v>6.09</v>
      </c>
      <c r="M48" s="3">
        <f t="shared" si="9"/>
        <v>5.48</v>
      </c>
      <c r="N48" s="3">
        <f t="shared" si="9"/>
        <v>4.98</v>
      </c>
      <c r="O48" s="3">
        <f t="shared" si="9"/>
        <v>4.57</v>
      </c>
      <c r="P48" s="3">
        <f t="shared" si="9"/>
        <v>4.22</v>
      </c>
      <c r="Q48" s="3">
        <f t="shared" si="9"/>
        <v>3.91</v>
      </c>
      <c r="R48" s="3">
        <f t="shared" si="9"/>
        <v>3.65</v>
      </c>
      <c r="S48" s="3">
        <f t="shared" si="9"/>
        <v>3.42</v>
      </c>
      <c r="T48" s="3">
        <f t="shared" si="9"/>
        <v>3.22</v>
      </c>
      <c r="U48" s="3">
        <f t="shared" si="9"/>
        <v>3.04</v>
      </c>
      <c r="V48" s="3">
        <f t="shared" si="9"/>
        <v>2.88</v>
      </c>
      <c r="W48" s="3">
        <f t="shared" si="9"/>
        <v>2.74</v>
      </c>
    </row>
    <row r="49" spans="1:23" ht="12.75">
      <c r="A49" s="15"/>
      <c r="B49" s="25">
        <f t="shared" si="6"/>
        <v>3.700000000000002</v>
      </c>
      <c r="C49" s="22">
        <f t="shared" si="5"/>
        <v>9.398000000000005</v>
      </c>
      <c r="D49" s="3">
        <f>TRUNC($C49/D$7,2)</f>
        <v>56.38</v>
      </c>
      <c r="E49" s="3">
        <f t="shared" si="9"/>
        <v>28.19</v>
      </c>
      <c r="F49" s="3">
        <f t="shared" si="9"/>
        <v>18.79</v>
      </c>
      <c r="G49" s="3">
        <f t="shared" si="9"/>
        <v>14.09</v>
      </c>
      <c r="H49" s="3">
        <f t="shared" si="9"/>
        <v>11.27</v>
      </c>
      <c r="I49" s="3">
        <f t="shared" si="9"/>
        <v>9.39</v>
      </c>
      <c r="J49" s="3">
        <f t="shared" si="9"/>
        <v>8.05</v>
      </c>
      <c r="K49" s="3">
        <f t="shared" si="9"/>
        <v>7.04</v>
      </c>
      <c r="L49" s="3">
        <f t="shared" si="9"/>
        <v>6.26</v>
      </c>
      <c r="M49" s="3">
        <f t="shared" si="9"/>
        <v>5.63</v>
      </c>
      <c r="N49" s="38">
        <f t="shared" si="9"/>
        <v>5.12</v>
      </c>
      <c r="O49" s="3">
        <f t="shared" si="9"/>
        <v>4.69</v>
      </c>
      <c r="P49" s="3">
        <f t="shared" si="9"/>
        <v>4.33</v>
      </c>
      <c r="Q49" s="3">
        <f t="shared" si="9"/>
        <v>4.02</v>
      </c>
      <c r="R49" s="3">
        <f t="shared" si="9"/>
        <v>3.75</v>
      </c>
      <c r="S49" s="3">
        <f t="shared" si="9"/>
        <v>3.52</v>
      </c>
      <c r="T49" s="3">
        <f t="shared" si="9"/>
        <v>3.31</v>
      </c>
      <c r="U49" s="3">
        <f t="shared" si="9"/>
        <v>3.13</v>
      </c>
      <c r="V49" s="3">
        <f t="shared" si="9"/>
        <v>2.96</v>
      </c>
      <c r="W49" s="3">
        <f t="shared" si="9"/>
        <v>2.81</v>
      </c>
    </row>
    <row r="50" spans="1:23" ht="12.75">
      <c r="A50" s="15"/>
      <c r="B50" s="25">
        <f t="shared" si="6"/>
        <v>3.800000000000002</v>
      </c>
      <c r="C50" s="22">
        <f t="shared" si="5"/>
        <v>9.652000000000005</v>
      </c>
      <c r="D50" s="3">
        <f>TRUNC($C50/D$7,2)</f>
        <v>57.91</v>
      </c>
      <c r="E50" s="3">
        <f t="shared" si="9"/>
        <v>28.95</v>
      </c>
      <c r="F50" s="3">
        <f t="shared" si="9"/>
        <v>19.3</v>
      </c>
      <c r="G50" s="3">
        <f t="shared" si="9"/>
        <v>14.47</v>
      </c>
      <c r="H50" s="3">
        <f t="shared" si="9"/>
        <v>11.58</v>
      </c>
      <c r="I50" s="3">
        <f t="shared" si="9"/>
        <v>9.65</v>
      </c>
      <c r="J50" s="3">
        <f t="shared" si="9"/>
        <v>8.27</v>
      </c>
      <c r="K50" s="3">
        <f t="shared" si="9"/>
        <v>7.23</v>
      </c>
      <c r="L50" s="3">
        <f t="shared" si="9"/>
        <v>6.43</v>
      </c>
      <c r="M50" s="3">
        <f t="shared" si="9"/>
        <v>5.79</v>
      </c>
      <c r="N50" s="3">
        <f t="shared" si="9"/>
        <v>5.26</v>
      </c>
      <c r="O50" s="3">
        <f t="shared" si="9"/>
        <v>4.82</v>
      </c>
      <c r="P50" s="3">
        <f t="shared" si="9"/>
        <v>4.45</v>
      </c>
      <c r="Q50" s="3">
        <f t="shared" si="9"/>
        <v>4.13</v>
      </c>
      <c r="R50" s="3">
        <f t="shared" si="9"/>
        <v>3.86</v>
      </c>
      <c r="S50" s="3">
        <f t="shared" si="9"/>
        <v>3.61</v>
      </c>
      <c r="T50" s="3">
        <f t="shared" si="9"/>
        <v>3.4</v>
      </c>
      <c r="U50" s="3">
        <f t="shared" si="9"/>
        <v>3.21</v>
      </c>
      <c r="V50" s="3">
        <f t="shared" si="9"/>
        <v>3.04</v>
      </c>
      <c r="W50" s="3">
        <f t="shared" si="9"/>
        <v>2.89</v>
      </c>
    </row>
    <row r="51" spans="1:23" ht="12.75">
      <c r="A51" s="15"/>
      <c r="B51" s="25">
        <f t="shared" si="6"/>
        <v>3.900000000000002</v>
      </c>
      <c r="C51" s="22">
        <f t="shared" si="5"/>
        <v>9.906000000000006</v>
      </c>
      <c r="D51" s="3">
        <f>TRUNC($C51/D$7,2)</f>
        <v>59.43</v>
      </c>
      <c r="E51" s="3">
        <f t="shared" si="9"/>
        <v>29.71</v>
      </c>
      <c r="F51" s="3">
        <f t="shared" si="9"/>
        <v>19.81</v>
      </c>
      <c r="G51" s="3">
        <f t="shared" si="9"/>
        <v>14.85</v>
      </c>
      <c r="H51" s="3">
        <f t="shared" si="9"/>
        <v>11.88</v>
      </c>
      <c r="I51" s="3">
        <f t="shared" si="9"/>
        <v>9.9</v>
      </c>
      <c r="J51" s="3">
        <f t="shared" si="9"/>
        <v>8.49</v>
      </c>
      <c r="K51" s="3">
        <f t="shared" si="9"/>
        <v>7.42</v>
      </c>
      <c r="L51" s="3">
        <f t="shared" si="9"/>
        <v>6.6</v>
      </c>
      <c r="M51" s="3">
        <f t="shared" si="9"/>
        <v>5.94</v>
      </c>
      <c r="N51" s="3">
        <f t="shared" si="9"/>
        <v>5.4</v>
      </c>
      <c r="O51" s="3">
        <f t="shared" si="9"/>
        <v>4.95</v>
      </c>
      <c r="P51" s="3">
        <f t="shared" si="9"/>
        <v>4.57</v>
      </c>
      <c r="Q51" s="3">
        <f t="shared" si="9"/>
        <v>4.24</v>
      </c>
      <c r="R51" s="3">
        <f t="shared" si="9"/>
        <v>3.96</v>
      </c>
      <c r="S51" s="3">
        <f t="shared" si="9"/>
        <v>3.71</v>
      </c>
      <c r="T51" s="3">
        <f t="shared" si="9"/>
        <v>3.49</v>
      </c>
      <c r="U51" s="3">
        <f t="shared" si="9"/>
        <v>3.3</v>
      </c>
      <c r="V51" s="3">
        <f t="shared" si="9"/>
        <v>3.12</v>
      </c>
      <c r="W51" s="3">
        <f t="shared" si="9"/>
        <v>2.97</v>
      </c>
    </row>
    <row r="52" spans="1:23" ht="13.5" thickBot="1">
      <c r="A52" s="16"/>
      <c r="B52" s="25">
        <f t="shared" si="6"/>
        <v>4.000000000000002</v>
      </c>
      <c r="C52" s="23">
        <f t="shared" si="5"/>
        <v>10.160000000000005</v>
      </c>
      <c r="D52" s="3">
        <f>TRUNC($C52/D$7,2)</f>
        <v>60.96</v>
      </c>
      <c r="E52" s="3">
        <f t="shared" si="9"/>
        <v>30.48</v>
      </c>
      <c r="F52" s="3">
        <f t="shared" si="9"/>
        <v>20.32</v>
      </c>
      <c r="G52" s="3">
        <f t="shared" si="9"/>
        <v>15.24</v>
      </c>
      <c r="H52" s="3">
        <f t="shared" si="9"/>
        <v>12.19</v>
      </c>
      <c r="I52" s="3">
        <f t="shared" si="9"/>
        <v>10.16</v>
      </c>
      <c r="J52" s="3">
        <f t="shared" si="9"/>
        <v>8.7</v>
      </c>
      <c r="K52" s="3">
        <f t="shared" si="9"/>
        <v>7.62</v>
      </c>
      <c r="L52" s="3">
        <f t="shared" si="9"/>
        <v>6.77</v>
      </c>
      <c r="M52" s="3">
        <f t="shared" si="9"/>
        <v>6.09</v>
      </c>
      <c r="N52" s="3">
        <f t="shared" si="9"/>
        <v>5.54</v>
      </c>
      <c r="O52" s="3">
        <f t="shared" si="9"/>
        <v>5.08</v>
      </c>
      <c r="P52" s="3">
        <f t="shared" si="9"/>
        <v>4.68</v>
      </c>
      <c r="Q52" s="3">
        <f t="shared" si="9"/>
        <v>4.35</v>
      </c>
      <c r="R52" s="3">
        <f t="shared" si="9"/>
        <v>4.06</v>
      </c>
      <c r="S52" s="3">
        <f t="shared" si="9"/>
        <v>3.81</v>
      </c>
      <c r="T52" s="3">
        <f t="shared" si="9"/>
        <v>3.58</v>
      </c>
      <c r="U52" s="3">
        <f t="shared" si="9"/>
        <v>3.38</v>
      </c>
      <c r="V52" s="3">
        <f t="shared" si="9"/>
        <v>3.2</v>
      </c>
      <c r="W52" s="3">
        <f t="shared" si="9"/>
        <v>3.04</v>
      </c>
    </row>
    <row r="53" ht="13.5" thickTop="1"/>
  </sheetData>
  <mergeCells count="9">
    <mergeCell ref="A13:A52"/>
    <mergeCell ref="A1:W1"/>
    <mergeCell ref="D12:W12"/>
    <mergeCell ref="D2:W2"/>
    <mergeCell ref="D8:W8"/>
    <mergeCell ref="D4:W4"/>
    <mergeCell ref="D10:W10"/>
    <mergeCell ref="A2:C12"/>
    <mergeCell ref="D6:W6"/>
  </mergeCells>
  <conditionalFormatting sqref="D13:W52">
    <cfRule type="cellIs" priority="1" dxfId="0" operator="between" stopIfTrue="1">
      <formula>1.95</formula>
      <formula>5.08</formula>
    </cfRule>
  </conditionalFormatting>
  <printOptions horizontalCentered="1" verticalCentered="1"/>
  <pageMargins left="0.75" right="0.75" top="1" bottom="1" header="0.5" footer="0.5"/>
  <pageSetup orientation="landscape" scale="71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zoomScale="75" zoomScaleNormal="75" zoomScaleSheetLayoutView="75" workbookViewId="0" topLeftCell="A1">
      <selection activeCell="A6" sqref="A6:B10"/>
    </sheetView>
  </sheetViews>
  <sheetFormatPr defaultColWidth="9.140625" defaultRowHeight="12.75"/>
  <cols>
    <col min="1" max="1" width="9.140625" style="1" customWidth="1"/>
    <col min="2" max="2" width="11.7109375" style="2" customWidth="1"/>
    <col min="3" max="3" width="15.8515625" style="1" hidden="1" customWidth="1"/>
    <col min="4" max="14" width="6.28125" style="1" customWidth="1"/>
    <col min="15" max="15" width="7.28125" style="1" customWidth="1"/>
    <col min="16" max="23" width="6.28125" style="1" customWidth="1"/>
    <col min="24" max="24" width="4.8515625" style="1" customWidth="1"/>
    <col min="25" max="32" width="4.8515625" style="1" hidden="1" customWidth="1"/>
    <col min="33" max="33" width="4.8515625" style="1" customWidth="1"/>
    <col min="34" max="16384" width="9.140625" style="1" customWidth="1"/>
  </cols>
  <sheetData>
    <row r="1" spans="1:23" ht="40.5" customHeight="1" thickBot="1" thickTop="1">
      <c r="A1" s="17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</row>
    <row r="2" spans="1:23" ht="31.5" customHeight="1" hidden="1" thickBot="1" thickTop="1">
      <c r="A2" s="26"/>
      <c r="B2" s="26"/>
      <c r="C2" s="26"/>
      <c r="D2" s="20" t="s">
        <v>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21.75" customHeight="1" hidden="1" thickBot="1" thickTop="1">
      <c r="A3" s="26"/>
      <c r="B3" s="26"/>
      <c r="C3" s="26"/>
      <c r="D3" s="27">
        <f>D5/100</f>
        <v>0.1524</v>
      </c>
      <c r="E3" s="27">
        <f aca="true" t="shared" si="0" ref="E3:W3">E5/100</f>
        <v>0.2286</v>
      </c>
      <c r="F3" s="27">
        <f t="shared" si="0"/>
        <v>0.3048</v>
      </c>
      <c r="G3" s="27">
        <f t="shared" si="0"/>
        <v>0.381</v>
      </c>
      <c r="H3" s="27">
        <f t="shared" si="0"/>
        <v>0.4572</v>
      </c>
      <c r="I3" s="27">
        <f t="shared" si="0"/>
        <v>0.5334</v>
      </c>
      <c r="J3" s="27">
        <f t="shared" si="0"/>
        <v>0.6096</v>
      </c>
      <c r="K3" s="27">
        <f t="shared" si="0"/>
        <v>0.6858</v>
      </c>
      <c r="L3" s="27">
        <f t="shared" si="0"/>
        <v>0.762</v>
      </c>
      <c r="M3" s="27">
        <f t="shared" si="0"/>
        <v>0.8382000000000001</v>
      </c>
      <c r="N3" s="27">
        <f t="shared" si="0"/>
        <v>0.9144</v>
      </c>
      <c r="O3" s="27">
        <f t="shared" si="0"/>
        <v>0.9906</v>
      </c>
      <c r="P3" s="27">
        <f t="shared" si="0"/>
        <v>1.0668</v>
      </c>
      <c r="Q3" s="27">
        <f t="shared" si="0"/>
        <v>1.143</v>
      </c>
      <c r="R3" s="27">
        <f t="shared" si="0"/>
        <v>1.2192</v>
      </c>
      <c r="S3" s="27">
        <f t="shared" si="0"/>
        <v>1.2953999999999999</v>
      </c>
      <c r="T3" s="27">
        <f t="shared" si="0"/>
        <v>1.3716</v>
      </c>
      <c r="U3" s="27">
        <f t="shared" si="0"/>
        <v>1.4478</v>
      </c>
      <c r="V3" s="27">
        <f t="shared" si="0"/>
        <v>1.524</v>
      </c>
      <c r="W3" s="27">
        <f t="shared" si="0"/>
        <v>1.6002</v>
      </c>
    </row>
    <row r="4" spans="1:23" ht="31.5" customHeight="1" hidden="1" thickBot="1" thickTop="1">
      <c r="A4" s="26"/>
      <c r="B4" s="26"/>
      <c r="C4" s="26"/>
      <c r="D4" s="20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8.5" customHeight="1" hidden="1" thickBot="1" thickTop="1">
      <c r="A5" s="26"/>
      <c r="B5" s="26"/>
      <c r="C5" s="26"/>
      <c r="D5" s="28">
        <f>D7*12*2.54</f>
        <v>15.24</v>
      </c>
      <c r="E5" s="28">
        <f aca="true" t="shared" si="1" ref="E5:W5">E7*12*2.54</f>
        <v>22.86</v>
      </c>
      <c r="F5" s="28">
        <f t="shared" si="1"/>
        <v>30.48</v>
      </c>
      <c r="G5" s="28">
        <f t="shared" si="1"/>
        <v>38.1</v>
      </c>
      <c r="H5" s="28">
        <f t="shared" si="1"/>
        <v>45.72</v>
      </c>
      <c r="I5" s="28">
        <f t="shared" si="1"/>
        <v>53.34</v>
      </c>
      <c r="J5" s="28">
        <f t="shared" si="1"/>
        <v>60.96</v>
      </c>
      <c r="K5" s="28">
        <f t="shared" si="1"/>
        <v>68.58</v>
      </c>
      <c r="L5" s="28">
        <f t="shared" si="1"/>
        <v>76.2</v>
      </c>
      <c r="M5" s="28">
        <f t="shared" si="1"/>
        <v>83.82000000000001</v>
      </c>
      <c r="N5" s="28">
        <f t="shared" si="1"/>
        <v>91.44</v>
      </c>
      <c r="O5" s="28">
        <f t="shared" si="1"/>
        <v>99.06</v>
      </c>
      <c r="P5" s="12">
        <f t="shared" si="1"/>
        <v>106.68</v>
      </c>
      <c r="Q5" s="12">
        <f t="shared" si="1"/>
        <v>114.3</v>
      </c>
      <c r="R5" s="12">
        <f t="shared" si="1"/>
        <v>121.92</v>
      </c>
      <c r="S5" s="12">
        <f t="shared" si="1"/>
        <v>129.54</v>
      </c>
      <c r="T5" s="12">
        <f t="shared" si="1"/>
        <v>137.16</v>
      </c>
      <c r="U5" s="12">
        <f t="shared" si="1"/>
        <v>144.78</v>
      </c>
      <c r="V5" s="12">
        <f t="shared" si="1"/>
        <v>152.4</v>
      </c>
      <c r="W5" s="12">
        <f t="shared" si="1"/>
        <v>160.02</v>
      </c>
    </row>
    <row r="6" spans="1:25" ht="33.75" customHeight="1" thickBot="1" thickTop="1">
      <c r="A6" s="49" t="s">
        <v>14</v>
      </c>
      <c r="B6" s="50"/>
      <c r="C6" s="32"/>
      <c r="D6" s="31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Y6" s="1" t="s">
        <v>6</v>
      </c>
    </row>
    <row r="7" spans="1:23" ht="28.5" customHeight="1" thickBot="1" thickTop="1">
      <c r="A7" s="51"/>
      <c r="B7" s="52"/>
      <c r="C7" s="32"/>
      <c r="D7" s="32">
        <v>0.5</v>
      </c>
      <c r="E7" s="32">
        <f>D7+0.25</f>
        <v>0.75</v>
      </c>
      <c r="F7" s="32">
        <f aca="true" t="shared" si="2" ref="F7:W7">E7+0.25</f>
        <v>1</v>
      </c>
      <c r="G7" s="32">
        <f t="shared" si="2"/>
        <v>1.25</v>
      </c>
      <c r="H7" s="32">
        <f t="shared" si="2"/>
        <v>1.5</v>
      </c>
      <c r="I7" s="32">
        <f t="shared" si="2"/>
        <v>1.75</v>
      </c>
      <c r="J7" s="32">
        <f t="shared" si="2"/>
        <v>2</v>
      </c>
      <c r="K7" s="32">
        <f t="shared" si="2"/>
        <v>2.25</v>
      </c>
      <c r="L7" s="32">
        <f t="shared" si="2"/>
        <v>2.5</v>
      </c>
      <c r="M7" s="32">
        <f t="shared" si="2"/>
        <v>2.75</v>
      </c>
      <c r="N7" s="32">
        <f t="shared" si="2"/>
        <v>3</v>
      </c>
      <c r="O7" s="32">
        <f t="shared" si="2"/>
        <v>3.25</v>
      </c>
      <c r="P7" s="32">
        <f t="shared" si="2"/>
        <v>3.5</v>
      </c>
      <c r="Q7" s="32">
        <f t="shared" si="2"/>
        <v>3.75</v>
      </c>
      <c r="R7" s="32">
        <f t="shared" si="2"/>
        <v>4</v>
      </c>
      <c r="S7" s="32">
        <f t="shared" si="2"/>
        <v>4.25</v>
      </c>
      <c r="T7" s="32">
        <f t="shared" si="2"/>
        <v>4.5</v>
      </c>
      <c r="U7" s="32">
        <f t="shared" si="2"/>
        <v>4.75</v>
      </c>
      <c r="V7" s="32">
        <f t="shared" si="2"/>
        <v>5</v>
      </c>
      <c r="W7" s="32">
        <f t="shared" si="2"/>
        <v>5.25</v>
      </c>
    </row>
    <row r="8" spans="1:23" ht="33.75" customHeight="1" hidden="1" thickBot="1" thickTop="1">
      <c r="A8" s="51"/>
      <c r="B8" s="52"/>
      <c r="C8" s="32"/>
      <c r="D8" s="31" t="s">
        <v>10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28.5" customHeight="1" hidden="1" thickBot="1" thickTop="1">
      <c r="A9" s="51"/>
      <c r="B9" s="52"/>
      <c r="C9" s="32"/>
      <c r="D9" s="32">
        <f aca="true" t="shared" si="3" ref="D9:W9">D7*12/60</f>
        <v>0.1</v>
      </c>
      <c r="E9" s="32">
        <f t="shared" si="3"/>
        <v>0.15</v>
      </c>
      <c r="F9" s="32">
        <f t="shared" si="3"/>
        <v>0.2</v>
      </c>
      <c r="G9" s="32">
        <f t="shared" si="3"/>
        <v>0.25</v>
      </c>
      <c r="H9" s="32">
        <f t="shared" si="3"/>
        <v>0.3</v>
      </c>
      <c r="I9" s="32">
        <f t="shared" si="3"/>
        <v>0.35</v>
      </c>
      <c r="J9" s="32">
        <f t="shared" si="3"/>
        <v>0.4</v>
      </c>
      <c r="K9" s="32">
        <f t="shared" si="3"/>
        <v>0.45</v>
      </c>
      <c r="L9" s="32">
        <f t="shared" si="3"/>
        <v>0.5</v>
      </c>
      <c r="M9" s="32">
        <f t="shared" si="3"/>
        <v>0.55</v>
      </c>
      <c r="N9" s="32">
        <f t="shared" si="3"/>
        <v>0.6</v>
      </c>
      <c r="O9" s="32">
        <f t="shared" si="3"/>
        <v>0.65</v>
      </c>
      <c r="P9" s="32">
        <f t="shared" si="3"/>
        <v>0.7</v>
      </c>
      <c r="Q9" s="32">
        <f t="shared" si="3"/>
        <v>0.75</v>
      </c>
      <c r="R9" s="32">
        <f t="shared" si="3"/>
        <v>0.8</v>
      </c>
      <c r="S9" s="32">
        <f t="shared" si="3"/>
        <v>0.85</v>
      </c>
      <c r="T9" s="32">
        <f t="shared" si="3"/>
        <v>0.9</v>
      </c>
      <c r="U9" s="32">
        <f t="shared" si="3"/>
        <v>0.95</v>
      </c>
      <c r="V9" s="32">
        <f t="shared" si="3"/>
        <v>1</v>
      </c>
      <c r="W9" s="32">
        <f t="shared" si="3"/>
        <v>1.05</v>
      </c>
    </row>
    <row r="10" spans="1:23" ht="36.75" customHeight="1" thickBot="1" thickTop="1">
      <c r="A10" s="53"/>
      <c r="B10" s="54"/>
      <c r="C10" s="32"/>
      <c r="D10" s="33" t="s">
        <v>4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4.25" thickBot="1" thickTop="1">
      <c r="A11" s="14" t="s">
        <v>13</v>
      </c>
      <c r="B11" s="24">
        <v>0.1</v>
      </c>
      <c r="C11" s="21">
        <f aca="true" t="shared" si="4" ref="C11:C50">B11*2.54</f>
        <v>0.254</v>
      </c>
      <c r="D11" s="3">
        <f>TRUNC($B11/D$9,2)</f>
        <v>1</v>
      </c>
      <c r="E11" s="4">
        <f aca="true" t="shared" si="5" ref="E11:W11">$B$11/E$9</f>
        <v>0.6666666666666667</v>
      </c>
      <c r="F11" s="4">
        <f t="shared" si="5"/>
        <v>0.5</v>
      </c>
      <c r="G11" s="4">
        <f t="shared" si="5"/>
        <v>0.4</v>
      </c>
      <c r="H11" s="4">
        <f t="shared" si="5"/>
        <v>0.33333333333333337</v>
      </c>
      <c r="I11" s="4">
        <f t="shared" si="5"/>
        <v>0.28571428571428575</v>
      </c>
      <c r="J11" s="4">
        <f t="shared" si="5"/>
        <v>0.25</v>
      </c>
      <c r="K11" s="4">
        <f t="shared" si="5"/>
        <v>0.22222222222222224</v>
      </c>
      <c r="L11" s="4">
        <f t="shared" si="5"/>
        <v>0.2</v>
      </c>
      <c r="M11" s="4">
        <f t="shared" si="5"/>
        <v>0.18181818181818182</v>
      </c>
      <c r="N11" s="4">
        <f t="shared" si="5"/>
        <v>0.16666666666666669</v>
      </c>
      <c r="O11" s="29">
        <f t="shared" si="5"/>
        <v>0.15384615384615385</v>
      </c>
      <c r="P11" s="30">
        <f t="shared" si="5"/>
        <v>0.14285714285714288</v>
      </c>
      <c r="Q11" s="3">
        <f t="shared" si="5"/>
        <v>0.13333333333333333</v>
      </c>
      <c r="R11" s="4">
        <f t="shared" si="5"/>
        <v>0.125</v>
      </c>
      <c r="S11" s="4">
        <f t="shared" si="5"/>
        <v>0.11764705882352942</v>
      </c>
      <c r="T11" s="4">
        <f t="shared" si="5"/>
        <v>0.11111111111111112</v>
      </c>
      <c r="U11" s="4">
        <f t="shared" si="5"/>
        <v>0.10526315789473685</v>
      </c>
      <c r="V11" s="4">
        <f t="shared" si="5"/>
        <v>0.1</v>
      </c>
      <c r="W11" s="5">
        <f t="shared" si="5"/>
        <v>0.09523809523809523</v>
      </c>
    </row>
    <row r="12" spans="1:23" ht="13.5" thickTop="1">
      <c r="A12" s="15"/>
      <c r="B12" s="25">
        <f aca="true" t="shared" si="6" ref="B12:B50">B11+0.1</f>
        <v>0.2</v>
      </c>
      <c r="C12" s="22">
        <f t="shared" si="4"/>
        <v>0.508</v>
      </c>
      <c r="D12" s="6">
        <f aca="true" t="shared" si="7" ref="D12:M21">$B12/D$9</f>
        <v>2</v>
      </c>
      <c r="E12" s="7">
        <f t="shared" si="7"/>
        <v>1.3333333333333335</v>
      </c>
      <c r="F12" s="7">
        <f t="shared" si="7"/>
        <v>1</v>
      </c>
      <c r="G12" s="7">
        <f t="shared" si="7"/>
        <v>0.8</v>
      </c>
      <c r="H12" s="7">
        <f t="shared" si="7"/>
        <v>0.6666666666666667</v>
      </c>
      <c r="I12" s="7">
        <f t="shared" si="7"/>
        <v>0.5714285714285715</v>
      </c>
      <c r="J12" s="7">
        <f t="shared" si="7"/>
        <v>0.5</v>
      </c>
      <c r="K12" s="7">
        <f t="shared" si="7"/>
        <v>0.4444444444444445</v>
      </c>
      <c r="L12" s="7">
        <f t="shared" si="7"/>
        <v>0.4</v>
      </c>
      <c r="M12" s="7">
        <f t="shared" si="7"/>
        <v>0.36363636363636365</v>
      </c>
      <c r="N12" s="7">
        <f aca="true" t="shared" si="8" ref="N12:W21">$B12/N$9</f>
        <v>0.33333333333333337</v>
      </c>
      <c r="O12" s="7">
        <f t="shared" si="8"/>
        <v>0.3076923076923077</v>
      </c>
      <c r="P12" s="4">
        <f t="shared" si="8"/>
        <v>0.28571428571428575</v>
      </c>
      <c r="Q12" s="7">
        <f t="shared" si="8"/>
        <v>0.26666666666666666</v>
      </c>
      <c r="R12" s="7">
        <f t="shared" si="8"/>
        <v>0.25</v>
      </c>
      <c r="S12" s="7">
        <f t="shared" si="8"/>
        <v>0.23529411764705885</v>
      </c>
      <c r="T12" s="7">
        <f t="shared" si="8"/>
        <v>0.22222222222222224</v>
      </c>
      <c r="U12" s="7">
        <f t="shared" si="8"/>
        <v>0.2105263157894737</v>
      </c>
      <c r="V12" s="7">
        <f t="shared" si="8"/>
        <v>0.2</v>
      </c>
      <c r="W12" s="8">
        <f t="shared" si="8"/>
        <v>0.19047619047619047</v>
      </c>
    </row>
    <row r="13" spans="1:23" ht="12.75">
      <c r="A13" s="15"/>
      <c r="B13" s="25">
        <f t="shared" si="6"/>
        <v>0.30000000000000004</v>
      </c>
      <c r="C13" s="22">
        <f t="shared" si="4"/>
        <v>0.7620000000000001</v>
      </c>
      <c r="D13" s="6">
        <f t="shared" si="7"/>
        <v>3.0000000000000004</v>
      </c>
      <c r="E13" s="7">
        <f t="shared" si="7"/>
        <v>2.0000000000000004</v>
      </c>
      <c r="F13" s="7">
        <f t="shared" si="7"/>
        <v>1.5000000000000002</v>
      </c>
      <c r="G13" s="7">
        <f t="shared" si="7"/>
        <v>1.2000000000000002</v>
      </c>
      <c r="H13" s="7">
        <f t="shared" si="7"/>
        <v>1.0000000000000002</v>
      </c>
      <c r="I13" s="7">
        <f t="shared" si="7"/>
        <v>0.8571428571428573</v>
      </c>
      <c r="J13" s="7">
        <f t="shared" si="7"/>
        <v>0.7500000000000001</v>
      </c>
      <c r="K13" s="7">
        <f t="shared" si="7"/>
        <v>0.6666666666666667</v>
      </c>
      <c r="L13" s="7">
        <f t="shared" si="7"/>
        <v>0.6000000000000001</v>
      </c>
      <c r="M13" s="7">
        <f t="shared" si="7"/>
        <v>0.5454545454545455</v>
      </c>
      <c r="N13" s="7">
        <f t="shared" si="8"/>
        <v>0.5000000000000001</v>
      </c>
      <c r="O13" s="7">
        <f t="shared" si="8"/>
        <v>0.46153846153846156</v>
      </c>
      <c r="P13" s="7">
        <f t="shared" si="8"/>
        <v>0.42857142857142866</v>
      </c>
      <c r="Q13" s="7">
        <f t="shared" si="8"/>
        <v>0.4000000000000001</v>
      </c>
      <c r="R13" s="7">
        <f t="shared" si="8"/>
        <v>0.37500000000000006</v>
      </c>
      <c r="S13" s="7">
        <f t="shared" si="8"/>
        <v>0.3529411764705883</v>
      </c>
      <c r="T13" s="7">
        <f t="shared" si="8"/>
        <v>0.33333333333333337</v>
      </c>
      <c r="U13" s="7">
        <f t="shared" si="8"/>
        <v>0.31578947368421056</v>
      </c>
      <c r="V13" s="7">
        <f t="shared" si="8"/>
        <v>0.30000000000000004</v>
      </c>
      <c r="W13" s="8">
        <f t="shared" si="8"/>
        <v>0.28571428571428575</v>
      </c>
    </row>
    <row r="14" spans="1:23" ht="12.75">
      <c r="A14" s="15"/>
      <c r="B14" s="25">
        <f t="shared" si="6"/>
        <v>0.4</v>
      </c>
      <c r="C14" s="22">
        <f t="shared" si="4"/>
        <v>1.016</v>
      </c>
      <c r="D14" s="6">
        <f t="shared" si="7"/>
        <v>4</v>
      </c>
      <c r="E14" s="7">
        <f t="shared" si="7"/>
        <v>2.666666666666667</v>
      </c>
      <c r="F14" s="7">
        <f t="shared" si="7"/>
        <v>2</v>
      </c>
      <c r="G14" s="7">
        <f t="shared" si="7"/>
        <v>1.6</v>
      </c>
      <c r="H14" s="7">
        <f t="shared" si="7"/>
        <v>1.3333333333333335</v>
      </c>
      <c r="I14" s="7">
        <f t="shared" si="7"/>
        <v>1.142857142857143</v>
      </c>
      <c r="J14" s="7">
        <f t="shared" si="7"/>
        <v>1</v>
      </c>
      <c r="K14" s="7">
        <f t="shared" si="7"/>
        <v>0.888888888888889</v>
      </c>
      <c r="L14" s="7">
        <f t="shared" si="7"/>
        <v>0.8</v>
      </c>
      <c r="M14" s="7">
        <f t="shared" si="7"/>
        <v>0.7272727272727273</v>
      </c>
      <c r="N14" s="7">
        <f t="shared" si="8"/>
        <v>0.6666666666666667</v>
      </c>
      <c r="O14" s="7">
        <f t="shared" si="8"/>
        <v>0.6153846153846154</v>
      </c>
      <c r="P14" s="7">
        <f t="shared" si="8"/>
        <v>0.5714285714285715</v>
      </c>
      <c r="Q14" s="7">
        <f t="shared" si="8"/>
        <v>0.5333333333333333</v>
      </c>
      <c r="R14" s="7">
        <f t="shared" si="8"/>
        <v>0.5</v>
      </c>
      <c r="S14" s="7">
        <f t="shared" si="8"/>
        <v>0.4705882352941177</v>
      </c>
      <c r="T14" s="7">
        <f t="shared" si="8"/>
        <v>0.4444444444444445</v>
      </c>
      <c r="U14" s="7">
        <f t="shared" si="8"/>
        <v>0.4210526315789474</v>
      </c>
      <c r="V14" s="7">
        <f t="shared" si="8"/>
        <v>0.4</v>
      </c>
      <c r="W14" s="8">
        <f t="shared" si="8"/>
        <v>0.38095238095238093</v>
      </c>
    </row>
    <row r="15" spans="1:23" ht="12.75">
      <c r="A15" s="15"/>
      <c r="B15" s="25">
        <f t="shared" si="6"/>
        <v>0.5</v>
      </c>
      <c r="C15" s="22">
        <f t="shared" si="4"/>
        <v>1.27</v>
      </c>
      <c r="D15" s="6">
        <f t="shared" si="7"/>
        <v>5</v>
      </c>
      <c r="E15" s="7">
        <f t="shared" si="7"/>
        <v>3.3333333333333335</v>
      </c>
      <c r="F15" s="7">
        <f t="shared" si="7"/>
        <v>2.5</v>
      </c>
      <c r="G15" s="7">
        <f t="shared" si="7"/>
        <v>2</v>
      </c>
      <c r="H15" s="7">
        <f t="shared" si="7"/>
        <v>1.6666666666666667</v>
      </c>
      <c r="I15" s="7">
        <f t="shared" si="7"/>
        <v>1.4285714285714286</v>
      </c>
      <c r="J15" s="7">
        <f t="shared" si="7"/>
        <v>1.25</v>
      </c>
      <c r="K15" s="7">
        <f t="shared" si="7"/>
        <v>1.1111111111111112</v>
      </c>
      <c r="L15" s="7">
        <f t="shared" si="7"/>
        <v>1</v>
      </c>
      <c r="M15" s="7">
        <f t="shared" si="7"/>
        <v>0.9090909090909091</v>
      </c>
      <c r="N15" s="7">
        <f t="shared" si="8"/>
        <v>0.8333333333333334</v>
      </c>
      <c r="O15" s="7">
        <f t="shared" si="8"/>
        <v>0.7692307692307692</v>
      </c>
      <c r="P15" s="7">
        <f t="shared" si="8"/>
        <v>0.7142857142857143</v>
      </c>
      <c r="Q15" s="7">
        <f t="shared" si="8"/>
        <v>0.6666666666666666</v>
      </c>
      <c r="R15" s="7">
        <f t="shared" si="8"/>
        <v>0.625</v>
      </c>
      <c r="S15" s="7">
        <f t="shared" si="8"/>
        <v>0.5882352941176471</v>
      </c>
      <c r="T15" s="7">
        <f t="shared" si="8"/>
        <v>0.5555555555555556</v>
      </c>
      <c r="U15" s="7">
        <f t="shared" si="8"/>
        <v>0.5263157894736842</v>
      </c>
      <c r="V15" s="7">
        <f t="shared" si="8"/>
        <v>0.5</v>
      </c>
      <c r="W15" s="8">
        <f t="shared" si="8"/>
        <v>0.47619047619047616</v>
      </c>
    </row>
    <row r="16" spans="1:23" ht="12.75">
      <c r="A16" s="15"/>
      <c r="B16" s="25">
        <f t="shared" si="6"/>
        <v>0.6</v>
      </c>
      <c r="C16" s="22">
        <f t="shared" si="4"/>
        <v>1.524</v>
      </c>
      <c r="D16" s="6">
        <f t="shared" si="7"/>
        <v>5.999999999999999</v>
      </c>
      <c r="E16" s="7">
        <f t="shared" si="7"/>
        <v>4</v>
      </c>
      <c r="F16" s="7">
        <f t="shared" si="7"/>
        <v>2.9999999999999996</v>
      </c>
      <c r="G16" s="7">
        <f t="shared" si="7"/>
        <v>2.4</v>
      </c>
      <c r="H16" s="7">
        <f t="shared" si="7"/>
        <v>2</v>
      </c>
      <c r="I16" s="7">
        <f t="shared" si="7"/>
        <v>1.7142857142857144</v>
      </c>
      <c r="J16" s="7">
        <f t="shared" si="7"/>
        <v>1.4999999999999998</v>
      </c>
      <c r="K16" s="7">
        <f t="shared" si="7"/>
        <v>1.3333333333333333</v>
      </c>
      <c r="L16" s="7">
        <f t="shared" si="7"/>
        <v>1.2</v>
      </c>
      <c r="M16" s="7">
        <f t="shared" si="7"/>
        <v>1.0909090909090908</v>
      </c>
      <c r="N16" s="7">
        <f t="shared" si="8"/>
        <v>1</v>
      </c>
      <c r="O16" s="7">
        <f t="shared" si="8"/>
        <v>0.923076923076923</v>
      </c>
      <c r="P16" s="7">
        <f t="shared" si="8"/>
        <v>0.8571428571428572</v>
      </c>
      <c r="Q16" s="7">
        <f t="shared" si="8"/>
        <v>0.7999999999999999</v>
      </c>
      <c r="R16" s="7">
        <f t="shared" si="8"/>
        <v>0.7499999999999999</v>
      </c>
      <c r="S16" s="7">
        <f t="shared" si="8"/>
        <v>0.7058823529411765</v>
      </c>
      <c r="T16" s="7">
        <f t="shared" si="8"/>
        <v>0.6666666666666666</v>
      </c>
      <c r="U16" s="7">
        <f t="shared" si="8"/>
        <v>0.631578947368421</v>
      </c>
      <c r="V16" s="7">
        <f t="shared" si="8"/>
        <v>0.6</v>
      </c>
      <c r="W16" s="8">
        <f t="shared" si="8"/>
        <v>0.5714285714285714</v>
      </c>
    </row>
    <row r="17" spans="1:31" ht="12.75">
      <c r="A17" s="15"/>
      <c r="B17" s="25">
        <f t="shared" si="6"/>
        <v>0.7</v>
      </c>
      <c r="C17" s="22">
        <f t="shared" si="4"/>
        <v>1.7779999999999998</v>
      </c>
      <c r="D17" s="6">
        <f t="shared" si="7"/>
        <v>6.999999999999999</v>
      </c>
      <c r="E17" s="7">
        <f t="shared" si="7"/>
        <v>4.666666666666667</v>
      </c>
      <c r="F17" s="7">
        <f t="shared" si="7"/>
        <v>3.4999999999999996</v>
      </c>
      <c r="G17" s="7">
        <f t="shared" si="7"/>
        <v>2.8</v>
      </c>
      <c r="H17" s="7">
        <f t="shared" si="7"/>
        <v>2.3333333333333335</v>
      </c>
      <c r="I17" s="7">
        <f t="shared" si="7"/>
        <v>2</v>
      </c>
      <c r="J17" s="7">
        <f t="shared" si="7"/>
        <v>1.7499999999999998</v>
      </c>
      <c r="K17" s="7">
        <f t="shared" si="7"/>
        <v>1.5555555555555554</v>
      </c>
      <c r="L17" s="7">
        <f t="shared" si="7"/>
        <v>1.4</v>
      </c>
      <c r="M17" s="7">
        <f t="shared" si="7"/>
        <v>1.2727272727272725</v>
      </c>
      <c r="N17" s="7">
        <f t="shared" si="8"/>
        <v>1.1666666666666667</v>
      </c>
      <c r="O17" s="7">
        <f t="shared" si="8"/>
        <v>1.0769230769230769</v>
      </c>
      <c r="P17" s="7">
        <f t="shared" si="8"/>
        <v>1</v>
      </c>
      <c r="Q17" s="7">
        <f t="shared" si="8"/>
        <v>0.9333333333333332</v>
      </c>
      <c r="R17" s="7">
        <f t="shared" si="8"/>
        <v>0.8749999999999999</v>
      </c>
      <c r="S17" s="7">
        <f t="shared" si="8"/>
        <v>0.8235294117647058</v>
      </c>
      <c r="T17" s="7">
        <f t="shared" si="8"/>
        <v>0.7777777777777777</v>
      </c>
      <c r="U17" s="7">
        <f t="shared" si="8"/>
        <v>0.7368421052631579</v>
      </c>
      <c r="V17" s="7">
        <f t="shared" si="8"/>
        <v>0.7</v>
      </c>
      <c r="W17" s="8">
        <f t="shared" si="8"/>
        <v>0.6666666666666666</v>
      </c>
      <c r="Z17" s="1">
        <v>2.54</v>
      </c>
      <c r="AA17" s="1" t="s">
        <v>0</v>
      </c>
      <c r="AC17" s="1" t="s">
        <v>1</v>
      </c>
      <c r="AD17" s="1">
        <v>1</v>
      </c>
      <c r="AE17" s="1" t="s">
        <v>2</v>
      </c>
    </row>
    <row r="18" spans="1:31" ht="12.75">
      <c r="A18" s="15"/>
      <c r="B18" s="25">
        <f t="shared" si="6"/>
        <v>0.7999999999999999</v>
      </c>
      <c r="C18" s="22">
        <f t="shared" si="4"/>
        <v>2.032</v>
      </c>
      <c r="D18" s="6">
        <f t="shared" si="7"/>
        <v>7.999999999999999</v>
      </c>
      <c r="E18" s="37">
        <f t="shared" si="7"/>
        <v>5.333333333333333</v>
      </c>
      <c r="F18" s="7">
        <f t="shared" si="7"/>
        <v>3.9999999999999996</v>
      </c>
      <c r="G18" s="7">
        <f t="shared" si="7"/>
        <v>3.1999999999999997</v>
      </c>
      <c r="H18" s="7">
        <f t="shared" si="7"/>
        <v>2.6666666666666665</v>
      </c>
      <c r="I18" s="7">
        <f t="shared" si="7"/>
        <v>2.2857142857142856</v>
      </c>
      <c r="J18" s="7">
        <f t="shared" si="7"/>
        <v>1.9999999999999998</v>
      </c>
      <c r="K18" s="7">
        <f t="shared" si="7"/>
        <v>1.7777777777777777</v>
      </c>
      <c r="L18" s="7">
        <f t="shared" si="7"/>
        <v>1.5999999999999999</v>
      </c>
      <c r="M18" s="7">
        <f t="shared" si="7"/>
        <v>1.4545454545454544</v>
      </c>
      <c r="N18" s="7">
        <f t="shared" si="8"/>
        <v>1.3333333333333333</v>
      </c>
      <c r="O18" s="7">
        <f t="shared" si="8"/>
        <v>1.2307692307692306</v>
      </c>
      <c r="P18" s="7">
        <f t="shared" si="8"/>
        <v>1.1428571428571428</v>
      </c>
      <c r="Q18" s="7">
        <f t="shared" si="8"/>
        <v>1.0666666666666667</v>
      </c>
      <c r="R18" s="7">
        <f t="shared" si="8"/>
        <v>0.9999999999999999</v>
      </c>
      <c r="S18" s="7">
        <f t="shared" si="8"/>
        <v>0.9411764705882353</v>
      </c>
      <c r="T18" s="7">
        <f t="shared" si="8"/>
        <v>0.8888888888888888</v>
      </c>
      <c r="U18" s="7">
        <f t="shared" si="8"/>
        <v>0.8421052631578947</v>
      </c>
      <c r="V18" s="7">
        <f t="shared" si="8"/>
        <v>0.7999999999999999</v>
      </c>
      <c r="W18" s="8">
        <f t="shared" si="8"/>
        <v>0.7619047619047619</v>
      </c>
      <c r="Z18" s="1">
        <f>AD18*Z17</f>
        <v>30.48</v>
      </c>
      <c r="AA18" s="1" t="s">
        <v>0</v>
      </c>
      <c r="AD18" s="1">
        <v>12</v>
      </c>
      <c r="AE18" s="1" t="s">
        <v>2</v>
      </c>
    </row>
    <row r="19" spans="1:31" ht="12.75">
      <c r="A19" s="15"/>
      <c r="B19" s="25">
        <f t="shared" si="6"/>
        <v>0.8999999999999999</v>
      </c>
      <c r="C19" s="22">
        <f t="shared" si="4"/>
        <v>2.2859999999999996</v>
      </c>
      <c r="D19" s="6">
        <f t="shared" si="7"/>
        <v>8.999999999999998</v>
      </c>
      <c r="E19" s="7">
        <f t="shared" si="7"/>
        <v>6</v>
      </c>
      <c r="F19" s="7">
        <f t="shared" si="7"/>
        <v>4.499999999999999</v>
      </c>
      <c r="G19" s="7">
        <f t="shared" si="7"/>
        <v>3.5999999999999996</v>
      </c>
      <c r="H19" s="7">
        <f t="shared" si="7"/>
        <v>3</v>
      </c>
      <c r="I19" s="7">
        <f t="shared" si="7"/>
        <v>2.571428571428571</v>
      </c>
      <c r="J19" s="7">
        <f t="shared" si="7"/>
        <v>2.2499999999999996</v>
      </c>
      <c r="K19" s="7">
        <f t="shared" si="7"/>
        <v>1.9999999999999998</v>
      </c>
      <c r="L19" s="7">
        <f t="shared" si="7"/>
        <v>1.7999999999999998</v>
      </c>
      <c r="M19" s="7">
        <f t="shared" si="7"/>
        <v>1.636363636363636</v>
      </c>
      <c r="N19" s="7">
        <f t="shared" si="8"/>
        <v>1.5</v>
      </c>
      <c r="O19" s="7">
        <f t="shared" si="8"/>
        <v>1.3846153846153844</v>
      </c>
      <c r="P19" s="7">
        <f t="shared" si="8"/>
        <v>1.2857142857142856</v>
      </c>
      <c r="Q19" s="7">
        <f t="shared" si="8"/>
        <v>1.2</v>
      </c>
      <c r="R19" s="7">
        <f t="shared" si="8"/>
        <v>1.1249999999999998</v>
      </c>
      <c r="S19" s="7">
        <f t="shared" si="8"/>
        <v>1.0588235294117647</v>
      </c>
      <c r="T19" s="7">
        <f t="shared" si="8"/>
        <v>0.9999999999999999</v>
      </c>
      <c r="U19" s="7">
        <f t="shared" si="8"/>
        <v>0.9473684210526315</v>
      </c>
      <c r="V19" s="7">
        <f t="shared" si="8"/>
        <v>0.8999999999999999</v>
      </c>
      <c r="W19" s="8">
        <f t="shared" si="8"/>
        <v>0.857142857142857</v>
      </c>
      <c r="Z19" s="1">
        <v>100</v>
      </c>
      <c r="AA19" s="1" t="s">
        <v>0</v>
      </c>
      <c r="AD19" s="1">
        <f>AD$18*Z$19/Z$18</f>
        <v>39.37007874015748</v>
      </c>
      <c r="AE19" s="1" t="s">
        <v>2</v>
      </c>
    </row>
    <row r="20" spans="1:31" ht="12.75">
      <c r="A20" s="15"/>
      <c r="B20" s="25">
        <f t="shared" si="6"/>
        <v>0.9999999999999999</v>
      </c>
      <c r="C20" s="22">
        <f t="shared" si="4"/>
        <v>2.5399999999999996</v>
      </c>
      <c r="D20" s="6">
        <f t="shared" si="7"/>
        <v>9.999999999999998</v>
      </c>
      <c r="E20" s="7">
        <f t="shared" si="7"/>
        <v>6.666666666666666</v>
      </c>
      <c r="F20" s="7">
        <f t="shared" si="7"/>
        <v>4.999999999999999</v>
      </c>
      <c r="G20" s="7">
        <f t="shared" si="7"/>
        <v>3.9999999999999996</v>
      </c>
      <c r="H20" s="7">
        <f t="shared" si="7"/>
        <v>3.333333333333333</v>
      </c>
      <c r="I20" s="7">
        <f t="shared" si="7"/>
        <v>2.857142857142857</v>
      </c>
      <c r="J20" s="7">
        <f t="shared" si="7"/>
        <v>2.4999999999999996</v>
      </c>
      <c r="K20" s="7">
        <f t="shared" si="7"/>
        <v>2.222222222222222</v>
      </c>
      <c r="L20" s="7">
        <f t="shared" si="7"/>
        <v>1.9999999999999998</v>
      </c>
      <c r="M20" s="7">
        <f t="shared" si="7"/>
        <v>1.818181818181818</v>
      </c>
      <c r="N20" s="7">
        <f t="shared" si="8"/>
        <v>1.6666666666666665</v>
      </c>
      <c r="O20" s="7">
        <f t="shared" si="8"/>
        <v>1.5384615384615383</v>
      </c>
      <c r="P20" s="7">
        <f t="shared" si="8"/>
        <v>1.4285714285714286</v>
      </c>
      <c r="Q20" s="7">
        <f t="shared" si="8"/>
        <v>1.3333333333333333</v>
      </c>
      <c r="R20" s="7">
        <f t="shared" si="8"/>
        <v>1.2499999999999998</v>
      </c>
      <c r="S20" s="7">
        <f t="shared" si="8"/>
        <v>1.176470588235294</v>
      </c>
      <c r="T20" s="7">
        <f t="shared" si="8"/>
        <v>1.111111111111111</v>
      </c>
      <c r="U20" s="7">
        <f t="shared" si="8"/>
        <v>1.0526315789473684</v>
      </c>
      <c r="V20" s="7">
        <f t="shared" si="8"/>
        <v>0.9999999999999999</v>
      </c>
      <c r="W20" s="8">
        <f t="shared" si="8"/>
        <v>0.9523809523809522</v>
      </c>
      <c r="Z20" s="1">
        <v>1</v>
      </c>
      <c r="AA20" s="1" t="s">
        <v>3</v>
      </c>
      <c r="AD20" s="1">
        <f>AD$18*Z$19/Z$18</f>
        <v>39.37007874015748</v>
      </c>
      <c r="AE20" s="1" t="s">
        <v>2</v>
      </c>
    </row>
    <row r="21" spans="1:31" ht="12.75">
      <c r="A21" s="15"/>
      <c r="B21" s="25">
        <f t="shared" si="6"/>
        <v>1.0999999999999999</v>
      </c>
      <c r="C21" s="22">
        <f t="shared" si="4"/>
        <v>2.7939999999999996</v>
      </c>
      <c r="D21" s="6">
        <f t="shared" si="7"/>
        <v>10.999999999999998</v>
      </c>
      <c r="E21" s="7">
        <f t="shared" si="7"/>
        <v>7.333333333333333</v>
      </c>
      <c r="F21" s="7">
        <f t="shared" si="7"/>
        <v>5.499999999999999</v>
      </c>
      <c r="G21" s="7">
        <f t="shared" si="7"/>
        <v>4.3999999999999995</v>
      </c>
      <c r="H21" s="7">
        <f t="shared" si="7"/>
        <v>3.6666666666666665</v>
      </c>
      <c r="I21" s="7">
        <f t="shared" si="7"/>
        <v>3.142857142857143</v>
      </c>
      <c r="J21" s="7">
        <f t="shared" si="7"/>
        <v>2.7499999999999996</v>
      </c>
      <c r="K21" s="7">
        <f t="shared" si="7"/>
        <v>2.444444444444444</v>
      </c>
      <c r="L21" s="7">
        <f t="shared" si="7"/>
        <v>2.1999999999999997</v>
      </c>
      <c r="M21" s="7">
        <f t="shared" si="7"/>
        <v>1.9999999999999996</v>
      </c>
      <c r="N21" s="7">
        <f t="shared" si="8"/>
        <v>1.8333333333333333</v>
      </c>
      <c r="O21" s="7">
        <f t="shared" si="8"/>
        <v>1.692307692307692</v>
      </c>
      <c r="P21" s="7">
        <f t="shared" si="8"/>
        <v>1.5714285714285714</v>
      </c>
      <c r="Q21" s="7">
        <f t="shared" si="8"/>
        <v>1.4666666666666666</v>
      </c>
      <c r="R21" s="7">
        <f t="shared" si="8"/>
        <v>1.3749999999999998</v>
      </c>
      <c r="S21" s="7">
        <f t="shared" si="8"/>
        <v>1.2941176470588234</v>
      </c>
      <c r="T21" s="7">
        <f t="shared" si="8"/>
        <v>1.222222222222222</v>
      </c>
      <c r="U21" s="7">
        <f t="shared" si="8"/>
        <v>1.157894736842105</v>
      </c>
      <c r="V21" s="7">
        <f t="shared" si="8"/>
        <v>1.0999999999999999</v>
      </c>
      <c r="W21" s="8">
        <f t="shared" si="8"/>
        <v>1.0476190476190474</v>
      </c>
      <c r="Z21" s="1">
        <v>1</v>
      </c>
      <c r="AA21" s="1" t="s">
        <v>3</v>
      </c>
      <c r="AD21" s="1">
        <f>AD20/12</f>
        <v>3.2808398950131235</v>
      </c>
      <c r="AE21" s="1" t="s">
        <v>2</v>
      </c>
    </row>
    <row r="22" spans="1:31" ht="12.75">
      <c r="A22" s="15"/>
      <c r="B22" s="25">
        <f t="shared" si="6"/>
        <v>1.2</v>
      </c>
      <c r="C22" s="22">
        <f t="shared" si="4"/>
        <v>3.048</v>
      </c>
      <c r="D22" s="6">
        <f aca="true" t="shared" si="9" ref="D22:M31">$B22/D$9</f>
        <v>11.999999999999998</v>
      </c>
      <c r="E22" s="7">
        <f t="shared" si="9"/>
        <v>8</v>
      </c>
      <c r="F22" s="7">
        <f t="shared" si="9"/>
        <v>5.999999999999999</v>
      </c>
      <c r="G22" s="7">
        <f t="shared" si="9"/>
        <v>4.8</v>
      </c>
      <c r="H22" s="7">
        <f t="shared" si="9"/>
        <v>4</v>
      </c>
      <c r="I22" s="7">
        <f t="shared" si="9"/>
        <v>3.428571428571429</v>
      </c>
      <c r="J22" s="7">
        <f t="shared" si="9"/>
        <v>2.9999999999999996</v>
      </c>
      <c r="K22" s="7">
        <f t="shared" si="9"/>
        <v>2.6666666666666665</v>
      </c>
      <c r="L22" s="7">
        <f t="shared" si="9"/>
        <v>2.4</v>
      </c>
      <c r="M22" s="7">
        <f t="shared" si="9"/>
        <v>2.1818181818181817</v>
      </c>
      <c r="N22" s="7">
        <f aca="true" t="shared" si="10" ref="N22:W31">$B22/N$9</f>
        <v>2</v>
      </c>
      <c r="O22" s="7">
        <f t="shared" si="10"/>
        <v>1.846153846153846</v>
      </c>
      <c r="P22" s="7">
        <f t="shared" si="10"/>
        <v>1.7142857142857144</v>
      </c>
      <c r="Q22" s="7">
        <f t="shared" si="10"/>
        <v>1.5999999999999999</v>
      </c>
      <c r="R22" s="7">
        <f t="shared" si="10"/>
        <v>1.4999999999999998</v>
      </c>
      <c r="S22" s="7">
        <f t="shared" si="10"/>
        <v>1.411764705882353</v>
      </c>
      <c r="T22" s="7">
        <f t="shared" si="10"/>
        <v>1.3333333333333333</v>
      </c>
      <c r="U22" s="7">
        <f t="shared" si="10"/>
        <v>1.263157894736842</v>
      </c>
      <c r="V22" s="7">
        <f t="shared" si="10"/>
        <v>1.2</v>
      </c>
      <c r="W22" s="8">
        <f t="shared" si="10"/>
        <v>1.1428571428571428</v>
      </c>
      <c r="Z22" s="1">
        <v>0.1</v>
      </c>
      <c r="AA22" s="1" t="s">
        <v>3</v>
      </c>
      <c r="AD22" s="1">
        <f>Z22*$AD$21</f>
        <v>0.32808398950131235</v>
      </c>
      <c r="AE22" s="1" t="s">
        <v>2</v>
      </c>
    </row>
    <row r="23" spans="1:23" ht="12.75">
      <c r="A23" s="15"/>
      <c r="B23" s="25">
        <f t="shared" si="6"/>
        <v>1.3</v>
      </c>
      <c r="C23" s="22">
        <f t="shared" si="4"/>
        <v>3.302</v>
      </c>
      <c r="D23" s="6">
        <f t="shared" si="9"/>
        <v>13</v>
      </c>
      <c r="E23" s="7">
        <f t="shared" si="9"/>
        <v>8.666666666666668</v>
      </c>
      <c r="F23" s="7">
        <f t="shared" si="9"/>
        <v>6.5</v>
      </c>
      <c r="G23" s="37">
        <f t="shared" si="9"/>
        <v>5.2</v>
      </c>
      <c r="H23" s="7">
        <f t="shared" si="9"/>
        <v>4.333333333333334</v>
      </c>
      <c r="I23" s="7">
        <f t="shared" si="9"/>
        <v>3.714285714285715</v>
      </c>
      <c r="J23" s="7">
        <f t="shared" si="9"/>
        <v>3.25</v>
      </c>
      <c r="K23" s="7">
        <f t="shared" si="9"/>
        <v>2.888888888888889</v>
      </c>
      <c r="L23" s="7">
        <f t="shared" si="9"/>
        <v>2.6</v>
      </c>
      <c r="M23" s="7">
        <f t="shared" si="9"/>
        <v>2.3636363636363633</v>
      </c>
      <c r="N23" s="7">
        <f t="shared" si="10"/>
        <v>2.166666666666667</v>
      </c>
      <c r="O23" s="7">
        <f t="shared" si="10"/>
        <v>2</v>
      </c>
      <c r="P23" s="7">
        <f t="shared" si="10"/>
        <v>1.8571428571428574</v>
      </c>
      <c r="Q23" s="7">
        <f t="shared" si="10"/>
        <v>1.7333333333333334</v>
      </c>
      <c r="R23" s="7">
        <f t="shared" si="10"/>
        <v>1.625</v>
      </c>
      <c r="S23" s="7">
        <f t="shared" si="10"/>
        <v>1.5294117647058825</v>
      </c>
      <c r="T23" s="7">
        <f t="shared" si="10"/>
        <v>1.4444444444444444</v>
      </c>
      <c r="U23" s="7">
        <f t="shared" si="10"/>
        <v>1.368421052631579</v>
      </c>
      <c r="V23" s="7">
        <f t="shared" si="10"/>
        <v>1.3</v>
      </c>
      <c r="W23" s="8">
        <f t="shared" si="10"/>
        <v>1.2380952380952381</v>
      </c>
    </row>
    <row r="24" spans="1:23" ht="12.75">
      <c r="A24" s="15"/>
      <c r="B24" s="25">
        <f t="shared" si="6"/>
        <v>1.4000000000000001</v>
      </c>
      <c r="C24" s="22">
        <f t="shared" si="4"/>
        <v>3.5560000000000005</v>
      </c>
      <c r="D24" s="6">
        <f t="shared" si="9"/>
        <v>14</v>
      </c>
      <c r="E24" s="7">
        <f t="shared" si="9"/>
        <v>9.333333333333334</v>
      </c>
      <c r="F24" s="7">
        <f t="shared" si="9"/>
        <v>7</v>
      </c>
      <c r="G24" s="7">
        <f t="shared" si="9"/>
        <v>5.6000000000000005</v>
      </c>
      <c r="H24" s="7">
        <f t="shared" si="9"/>
        <v>4.666666666666667</v>
      </c>
      <c r="I24" s="7">
        <f t="shared" si="9"/>
        <v>4.000000000000001</v>
      </c>
      <c r="J24" s="7">
        <f t="shared" si="9"/>
        <v>3.5</v>
      </c>
      <c r="K24" s="7">
        <f t="shared" si="9"/>
        <v>3.111111111111111</v>
      </c>
      <c r="L24" s="7">
        <f t="shared" si="9"/>
        <v>2.8000000000000003</v>
      </c>
      <c r="M24" s="7">
        <f t="shared" si="9"/>
        <v>2.5454545454545454</v>
      </c>
      <c r="N24" s="7">
        <f t="shared" si="10"/>
        <v>2.3333333333333335</v>
      </c>
      <c r="O24" s="7">
        <f t="shared" si="10"/>
        <v>2.153846153846154</v>
      </c>
      <c r="P24" s="7">
        <f t="shared" si="10"/>
        <v>2.0000000000000004</v>
      </c>
      <c r="Q24" s="7">
        <f t="shared" si="10"/>
        <v>1.866666666666667</v>
      </c>
      <c r="R24" s="7">
        <f t="shared" si="10"/>
        <v>1.75</v>
      </c>
      <c r="S24" s="7">
        <f t="shared" si="10"/>
        <v>1.647058823529412</v>
      </c>
      <c r="T24" s="7">
        <f t="shared" si="10"/>
        <v>1.5555555555555556</v>
      </c>
      <c r="U24" s="7">
        <f t="shared" si="10"/>
        <v>1.473684210526316</v>
      </c>
      <c r="V24" s="7">
        <f t="shared" si="10"/>
        <v>1.4000000000000001</v>
      </c>
      <c r="W24" s="8">
        <f t="shared" si="10"/>
        <v>1.3333333333333335</v>
      </c>
    </row>
    <row r="25" spans="1:23" ht="12.75">
      <c r="A25" s="15"/>
      <c r="B25" s="25">
        <f t="shared" si="6"/>
        <v>1.5000000000000002</v>
      </c>
      <c r="C25" s="22">
        <f t="shared" si="4"/>
        <v>3.8100000000000005</v>
      </c>
      <c r="D25" s="6">
        <f t="shared" si="9"/>
        <v>15.000000000000002</v>
      </c>
      <c r="E25" s="7">
        <f t="shared" si="9"/>
        <v>10.000000000000002</v>
      </c>
      <c r="F25" s="7">
        <f t="shared" si="9"/>
        <v>7.500000000000001</v>
      </c>
      <c r="G25" s="7">
        <f t="shared" si="9"/>
        <v>6.000000000000001</v>
      </c>
      <c r="H25" s="7">
        <f t="shared" si="9"/>
        <v>5.000000000000001</v>
      </c>
      <c r="I25" s="7">
        <f t="shared" si="9"/>
        <v>4.2857142857142865</v>
      </c>
      <c r="J25" s="7">
        <f t="shared" si="9"/>
        <v>3.7500000000000004</v>
      </c>
      <c r="K25" s="7">
        <f t="shared" si="9"/>
        <v>3.333333333333334</v>
      </c>
      <c r="L25" s="7">
        <f t="shared" si="9"/>
        <v>3.0000000000000004</v>
      </c>
      <c r="M25" s="7">
        <f t="shared" si="9"/>
        <v>2.7272727272727275</v>
      </c>
      <c r="N25" s="7">
        <f t="shared" si="10"/>
        <v>2.5000000000000004</v>
      </c>
      <c r="O25" s="7">
        <f t="shared" si="10"/>
        <v>2.307692307692308</v>
      </c>
      <c r="P25" s="7">
        <f t="shared" si="10"/>
        <v>2.1428571428571432</v>
      </c>
      <c r="Q25" s="7">
        <f t="shared" si="10"/>
        <v>2.0000000000000004</v>
      </c>
      <c r="R25" s="7">
        <f t="shared" si="10"/>
        <v>1.8750000000000002</v>
      </c>
      <c r="S25" s="7">
        <f t="shared" si="10"/>
        <v>1.7647058823529416</v>
      </c>
      <c r="T25" s="7">
        <f t="shared" si="10"/>
        <v>1.666666666666667</v>
      </c>
      <c r="U25" s="7">
        <f t="shared" si="10"/>
        <v>1.5789473684210529</v>
      </c>
      <c r="V25" s="7">
        <f t="shared" si="10"/>
        <v>1.5000000000000002</v>
      </c>
      <c r="W25" s="8">
        <f t="shared" si="10"/>
        <v>1.4285714285714288</v>
      </c>
    </row>
    <row r="26" spans="1:23" ht="12.75">
      <c r="A26" s="15"/>
      <c r="B26" s="25">
        <f t="shared" si="6"/>
        <v>1.6000000000000003</v>
      </c>
      <c r="C26" s="22">
        <f t="shared" si="4"/>
        <v>4.064000000000001</v>
      </c>
      <c r="D26" s="6">
        <f t="shared" si="9"/>
        <v>16.000000000000004</v>
      </c>
      <c r="E26" s="7">
        <f t="shared" si="9"/>
        <v>10.66666666666667</v>
      </c>
      <c r="F26" s="7">
        <f t="shared" si="9"/>
        <v>8.000000000000002</v>
      </c>
      <c r="G26" s="7">
        <f t="shared" si="9"/>
        <v>6.400000000000001</v>
      </c>
      <c r="H26" s="37">
        <f t="shared" si="9"/>
        <v>5.333333333333335</v>
      </c>
      <c r="I26" s="7">
        <f t="shared" si="9"/>
        <v>4.571428571428573</v>
      </c>
      <c r="J26" s="7">
        <f t="shared" si="9"/>
        <v>4.000000000000001</v>
      </c>
      <c r="K26" s="7">
        <f t="shared" si="9"/>
        <v>3.5555555555555562</v>
      </c>
      <c r="L26" s="7">
        <f t="shared" si="9"/>
        <v>3.2000000000000006</v>
      </c>
      <c r="M26" s="7">
        <f t="shared" si="9"/>
        <v>2.9090909090909096</v>
      </c>
      <c r="N26" s="7">
        <f t="shared" si="10"/>
        <v>2.6666666666666674</v>
      </c>
      <c r="O26" s="7">
        <f t="shared" si="10"/>
        <v>2.461538461538462</v>
      </c>
      <c r="P26" s="7">
        <f t="shared" si="10"/>
        <v>2.2857142857142865</v>
      </c>
      <c r="Q26" s="7">
        <f t="shared" si="10"/>
        <v>2.1333333333333337</v>
      </c>
      <c r="R26" s="7">
        <f t="shared" si="10"/>
        <v>2.0000000000000004</v>
      </c>
      <c r="S26" s="7">
        <f t="shared" si="10"/>
        <v>1.882352941176471</v>
      </c>
      <c r="T26" s="7">
        <f t="shared" si="10"/>
        <v>1.7777777777777781</v>
      </c>
      <c r="U26" s="7">
        <f t="shared" si="10"/>
        <v>1.6842105263157898</v>
      </c>
      <c r="V26" s="7">
        <f t="shared" si="10"/>
        <v>1.6000000000000003</v>
      </c>
      <c r="W26" s="8">
        <f t="shared" si="10"/>
        <v>1.523809523809524</v>
      </c>
    </row>
    <row r="27" spans="1:23" ht="12.75">
      <c r="A27" s="15"/>
      <c r="B27" s="25">
        <f t="shared" si="6"/>
        <v>1.7000000000000004</v>
      </c>
      <c r="C27" s="22">
        <f t="shared" si="4"/>
        <v>4.318000000000001</v>
      </c>
      <c r="D27" s="6">
        <f t="shared" si="9"/>
        <v>17.000000000000004</v>
      </c>
      <c r="E27" s="7">
        <f t="shared" si="9"/>
        <v>11.333333333333336</v>
      </c>
      <c r="F27" s="7">
        <f t="shared" si="9"/>
        <v>8.500000000000002</v>
      </c>
      <c r="G27" s="7">
        <f t="shared" si="9"/>
        <v>6.800000000000002</v>
      </c>
      <c r="H27" s="7">
        <f t="shared" si="9"/>
        <v>5.666666666666668</v>
      </c>
      <c r="I27" s="7">
        <f t="shared" si="9"/>
        <v>4.8571428571428585</v>
      </c>
      <c r="J27" s="7">
        <f t="shared" si="9"/>
        <v>4.250000000000001</v>
      </c>
      <c r="K27" s="7">
        <f t="shared" si="9"/>
        <v>3.7777777777777786</v>
      </c>
      <c r="L27" s="7">
        <f t="shared" si="9"/>
        <v>3.400000000000001</v>
      </c>
      <c r="M27" s="7">
        <f t="shared" si="9"/>
        <v>3.0909090909090913</v>
      </c>
      <c r="N27" s="7">
        <f t="shared" si="10"/>
        <v>2.833333333333334</v>
      </c>
      <c r="O27" s="7">
        <f t="shared" si="10"/>
        <v>2.615384615384616</v>
      </c>
      <c r="P27" s="7">
        <f t="shared" si="10"/>
        <v>2.4285714285714293</v>
      </c>
      <c r="Q27" s="7">
        <f t="shared" si="10"/>
        <v>2.266666666666667</v>
      </c>
      <c r="R27" s="7">
        <f t="shared" si="10"/>
        <v>2.1250000000000004</v>
      </c>
      <c r="S27" s="7">
        <f t="shared" si="10"/>
        <v>2.0000000000000004</v>
      </c>
      <c r="T27" s="7">
        <f t="shared" si="10"/>
        <v>1.8888888888888893</v>
      </c>
      <c r="U27" s="7">
        <f t="shared" si="10"/>
        <v>1.7894736842105268</v>
      </c>
      <c r="V27" s="7">
        <f t="shared" si="10"/>
        <v>1.7000000000000004</v>
      </c>
      <c r="W27" s="8">
        <f t="shared" si="10"/>
        <v>1.6190476190476193</v>
      </c>
    </row>
    <row r="28" spans="1:23" ht="12.75">
      <c r="A28" s="15"/>
      <c r="B28" s="25">
        <f t="shared" si="6"/>
        <v>1.8000000000000005</v>
      </c>
      <c r="C28" s="22">
        <f t="shared" si="4"/>
        <v>4.572000000000001</v>
      </c>
      <c r="D28" s="6">
        <f t="shared" si="9"/>
        <v>18.000000000000004</v>
      </c>
      <c r="E28" s="7">
        <f t="shared" si="9"/>
        <v>12.000000000000004</v>
      </c>
      <c r="F28" s="7">
        <f t="shared" si="9"/>
        <v>9.000000000000002</v>
      </c>
      <c r="G28" s="7">
        <f t="shared" si="9"/>
        <v>7.200000000000002</v>
      </c>
      <c r="H28" s="7">
        <f t="shared" si="9"/>
        <v>6.000000000000002</v>
      </c>
      <c r="I28" s="37">
        <f t="shared" si="9"/>
        <v>5.142857142857145</v>
      </c>
      <c r="J28" s="7">
        <f t="shared" si="9"/>
        <v>4.500000000000001</v>
      </c>
      <c r="K28" s="7">
        <f t="shared" si="9"/>
        <v>4.000000000000001</v>
      </c>
      <c r="L28" s="7">
        <f t="shared" si="9"/>
        <v>3.600000000000001</v>
      </c>
      <c r="M28" s="7">
        <f t="shared" si="9"/>
        <v>3.2727272727272734</v>
      </c>
      <c r="N28" s="7">
        <f t="shared" si="10"/>
        <v>3.000000000000001</v>
      </c>
      <c r="O28" s="7">
        <f t="shared" si="10"/>
        <v>2.76923076923077</v>
      </c>
      <c r="P28" s="7">
        <f t="shared" si="10"/>
        <v>2.5714285714285725</v>
      </c>
      <c r="Q28" s="7">
        <f t="shared" si="10"/>
        <v>2.400000000000001</v>
      </c>
      <c r="R28" s="7">
        <f t="shared" si="10"/>
        <v>2.2500000000000004</v>
      </c>
      <c r="S28" s="7">
        <f t="shared" si="10"/>
        <v>2.11764705882353</v>
      </c>
      <c r="T28" s="7">
        <f t="shared" si="10"/>
        <v>2.0000000000000004</v>
      </c>
      <c r="U28" s="7">
        <f t="shared" si="10"/>
        <v>1.8947368421052637</v>
      </c>
      <c r="V28" s="7">
        <f t="shared" si="10"/>
        <v>1.8000000000000005</v>
      </c>
      <c r="W28" s="8">
        <f t="shared" si="10"/>
        <v>1.7142857142857146</v>
      </c>
    </row>
    <row r="29" spans="1:23" ht="12.75">
      <c r="A29" s="15"/>
      <c r="B29" s="25">
        <f t="shared" si="6"/>
        <v>1.9000000000000006</v>
      </c>
      <c r="C29" s="22">
        <f t="shared" si="4"/>
        <v>4.826000000000001</v>
      </c>
      <c r="D29" s="6">
        <f t="shared" si="9"/>
        <v>19.000000000000004</v>
      </c>
      <c r="E29" s="7">
        <f t="shared" si="9"/>
        <v>12.666666666666671</v>
      </c>
      <c r="F29" s="7">
        <f t="shared" si="9"/>
        <v>9.500000000000002</v>
      </c>
      <c r="G29" s="7">
        <f t="shared" si="9"/>
        <v>7.600000000000002</v>
      </c>
      <c r="H29" s="7">
        <f t="shared" si="9"/>
        <v>6.333333333333336</v>
      </c>
      <c r="I29" s="7">
        <f t="shared" si="9"/>
        <v>5.428571428571431</v>
      </c>
      <c r="J29" s="7">
        <f t="shared" si="9"/>
        <v>4.750000000000001</v>
      </c>
      <c r="K29" s="7">
        <f t="shared" si="9"/>
        <v>4.222222222222223</v>
      </c>
      <c r="L29" s="7">
        <f t="shared" si="9"/>
        <v>3.800000000000001</v>
      </c>
      <c r="M29" s="7">
        <f t="shared" si="9"/>
        <v>3.4545454545454555</v>
      </c>
      <c r="N29" s="7">
        <f t="shared" si="10"/>
        <v>3.166666666666668</v>
      </c>
      <c r="O29" s="7">
        <f t="shared" si="10"/>
        <v>2.923076923076924</v>
      </c>
      <c r="P29" s="7">
        <f t="shared" si="10"/>
        <v>2.7142857142857153</v>
      </c>
      <c r="Q29" s="7">
        <f t="shared" si="10"/>
        <v>2.533333333333334</v>
      </c>
      <c r="R29" s="7">
        <f t="shared" si="10"/>
        <v>2.3750000000000004</v>
      </c>
      <c r="S29" s="7">
        <f t="shared" si="10"/>
        <v>2.2352941176470598</v>
      </c>
      <c r="T29" s="7">
        <f t="shared" si="10"/>
        <v>2.1111111111111116</v>
      </c>
      <c r="U29" s="7">
        <f t="shared" si="10"/>
        <v>2.000000000000001</v>
      </c>
      <c r="V29" s="7">
        <f t="shared" si="10"/>
        <v>1.9000000000000006</v>
      </c>
      <c r="W29" s="8">
        <f t="shared" si="10"/>
        <v>1.80952380952381</v>
      </c>
    </row>
    <row r="30" spans="1:23" ht="12.75">
      <c r="A30" s="15"/>
      <c r="B30" s="25">
        <f t="shared" si="6"/>
        <v>2.0000000000000004</v>
      </c>
      <c r="C30" s="22">
        <f t="shared" si="4"/>
        <v>5.080000000000001</v>
      </c>
      <c r="D30" s="6">
        <f t="shared" si="9"/>
        <v>20.000000000000004</v>
      </c>
      <c r="E30" s="7">
        <f t="shared" si="9"/>
        <v>13.333333333333337</v>
      </c>
      <c r="F30" s="7">
        <f t="shared" si="9"/>
        <v>10.000000000000002</v>
      </c>
      <c r="G30" s="7">
        <f t="shared" si="9"/>
        <v>8.000000000000002</v>
      </c>
      <c r="H30" s="7">
        <f t="shared" si="9"/>
        <v>6.666666666666669</v>
      </c>
      <c r="I30" s="7">
        <f t="shared" si="9"/>
        <v>5.714285714285716</v>
      </c>
      <c r="J30" s="7">
        <f t="shared" si="9"/>
        <v>5.000000000000001</v>
      </c>
      <c r="K30" s="7">
        <f t="shared" si="9"/>
        <v>4.4444444444444455</v>
      </c>
      <c r="L30" s="7">
        <f t="shared" si="9"/>
        <v>4.000000000000001</v>
      </c>
      <c r="M30" s="7">
        <f t="shared" si="9"/>
        <v>3.6363636363636367</v>
      </c>
      <c r="N30" s="7">
        <f t="shared" si="10"/>
        <v>3.3333333333333344</v>
      </c>
      <c r="O30" s="7">
        <f t="shared" si="10"/>
        <v>3.0769230769230775</v>
      </c>
      <c r="P30" s="7">
        <f t="shared" si="10"/>
        <v>2.857142857142858</v>
      </c>
      <c r="Q30" s="7">
        <f t="shared" si="10"/>
        <v>2.6666666666666674</v>
      </c>
      <c r="R30" s="7">
        <f t="shared" si="10"/>
        <v>2.5000000000000004</v>
      </c>
      <c r="S30" s="7">
        <f t="shared" si="10"/>
        <v>2.3529411764705888</v>
      </c>
      <c r="T30" s="7">
        <f t="shared" si="10"/>
        <v>2.2222222222222228</v>
      </c>
      <c r="U30" s="7">
        <f t="shared" si="10"/>
        <v>2.1052631578947376</v>
      </c>
      <c r="V30" s="7">
        <f t="shared" si="10"/>
        <v>2.0000000000000004</v>
      </c>
      <c r="W30" s="8">
        <f t="shared" si="10"/>
        <v>1.904761904761905</v>
      </c>
    </row>
    <row r="31" spans="1:23" ht="12.75">
      <c r="A31" s="15"/>
      <c r="B31" s="25">
        <f t="shared" si="6"/>
        <v>2.1000000000000005</v>
      </c>
      <c r="C31" s="22">
        <f t="shared" si="4"/>
        <v>5.334000000000001</v>
      </c>
      <c r="D31" s="6">
        <f t="shared" si="9"/>
        <v>21.000000000000004</v>
      </c>
      <c r="E31" s="7">
        <f t="shared" si="9"/>
        <v>14.000000000000004</v>
      </c>
      <c r="F31" s="7">
        <f t="shared" si="9"/>
        <v>10.500000000000002</v>
      </c>
      <c r="G31" s="7">
        <f t="shared" si="9"/>
        <v>8.400000000000002</v>
      </c>
      <c r="H31" s="7">
        <f t="shared" si="9"/>
        <v>7.000000000000002</v>
      </c>
      <c r="I31" s="7">
        <f t="shared" si="9"/>
        <v>6.000000000000002</v>
      </c>
      <c r="J31" s="37">
        <f t="shared" si="9"/>
        <v>5.250000000000001</v>
      </c>
      <c r="K31" s="7">
        <f t="shared" si="9"/>
        <v>4.666666666666668</v>
      </c>
      <c r="L31" s="7">
        <f t="shared" si="9"/>
        <v>4.200000000000001</v>
      </c>
      <c r="M31" s="7">
        <f t="shared" si="9"/>
        <v>3.818181818181819</v>
      </c>
      <c r="N31" s="7">
        <f t="shared" si="10"/>
        <v>3.500000000000001</v>
      </c>
      <c r="O31" s="7">
        <f t="shared" si="10"/>
        <v>3.2307692307692313</v>
      </c>
      <c r="P31" s="7">
        <f t="shared" si="10"/>
        <v>3.000000000000001</v>
      </c>
      <c r="Q31" s="7">
        <f t="shared" si="10"/>
        <v>2.8000000000000007</v>
      </c>
      <c r="R31" s="7">
        <f t="shared" si="10"/>
        <v>2.6250000000000004</v>
      </c>
      <c r="S31" s="7">
        <f t="shared" si="10"/>
        <v>2.470588235294118</v>
      </c>
      <c r="T31" s="7">
        <f t="shared" si="10"/>
        <v>2.333333333333334</v>
      </c>
      <c r="U31" s="7">
        <f t="shared" si="10"/>
        <v>2.2105263157894743</v>
      </c>
      <c r="V31" s="7">
        <f t="shared" si="10"/>
        <v>2.1000000000000005</v>
      </c>
      <c r="W31" s="8">
        <f t="shared" si="10"/>
        <v>2.0000000000000004</v>
      </c>
    </row>
    <row r="32" spans="1:23" ht="12.75">
      <c r="A32" s="15"/>
      <c r="B32" s="25">
        <f t="shared" si="6"/>
        <v>2.2000000000000006</v>
      </c>
      <c r="C32" s="22">
        <f t="shared" si="4"/>
        <v>5.588000000000002</v>
      </c>
      <c r="D32" s="6">
        <f aca="true" t="shared" si="11" ref="D32:M41">$B32/D$9</f>
        <v>22.000000000000004</v>
      </c>
      <c r="E32" s="7">
        <f t="shared" si="11"/>
        <v>14.666666666666671</v>
      </c>
      <c r="F32" s="7">
        <f t="shared" si="11"/>
        <v>11.000000000000002</v>
      </c>
      <c r="G32" s="7">
        <f t="shared" si="11"/>
        <v>8.800000000000002</v>
      </c>
      <c r="H32" s="7">
        <f t="shared" si="11"/>
        <v>7.333333333333336</v>
      </c>
      <c r="I32" s="7">
        <f t="shared" si="11"/>
        <v>6.285714285714288</v>
      </c>
      <c r="J32" s="7">
        <f t="shared" si="11"/>
        <v>5.500000000000001</v>
      </c>
      <c r="K32" s="7">
        <f t="shared" si="11"/>
        <v>4.88888888888889</v>
      </c>
      <c r="L32" s="7">
        <f t="shared" si="11"/>
        <v>4.400000000000001</v>
      </c>
      <c r="M32" s="7">
        <f t="shared" si="11"/>
        <v>4.000000000000001</v>
      </c>
      <c r="N32" s="7">
        <f aca="true" t="shared" si="12" ref="N32:W41">$B32/N$9</f>
        <v>3.666666666666668</v>
      </c>
      <c r="O32" s="7">
        <f t="shared" si="12"/>
        <v>3.3846153846153855</v>
      </c>
      <c r="P32" s="7">
        <f t="shared" si="12"/>
        <v>3.142857142857144</v>
      </c>
      <c r="Q32" s="7">
        <f t="shared" si="12"/>
        <v>2.933333333333334</v>
      </c>
      <c r="R32" s="7">
        <f t="shared" si="12"/>
        <v>2.7500000000000004</v>
      </c>
      <c r="S32" s="7">
        <f t="shared" si="12"/>
        <v>2.588235294117648</v>
      </c>
      <c r="T32" s="7">
        <f t="shared" si="12"/>
        <v>2.444444444444445</v>
      </c>
      <c r="U32" s="7">
        <f t="shared" si="12"/>
        <v>2.3157894736842115</v>
      </c>
      <c r="V32" s="7">
        <f t="shared" si="12"/>
        <v>2.2000000000000006</v>
      </c>
      <c r="W32" s="8">
        <f t="shared" si="12"/>
        <v>2.095238095238096</v>
      </c>
    </row>
    <row r="33" spans="1:23" ht="12.75">
      <c r="A33" s="15"/>
      <c r="B33" s="25">
        <f t="shared" si="6"/>
        <v>2.3000000000000007</v>
      </c>
      <c r="C33" s="22">
        <f t="shared" si="4"/>
        <v>5.842000000000002</v>
      </c>
      <c r="D33" s="6">
        <f t="shared" si="11"/>
        <v>23.000000000000007</v>
      </c>
      <c r="E33" s="7">
        <f t="shared" si="11"/>
        <v>15.33333333333334</v>
      </c>
      <c r="F33" s="7">
        <f t="shared" si="11"/>
        <v>11.500000000000004</v>
      </c>
      <c r="G33" s="7">
        <f t="shared" si="11"/>
        <v>9.200000000000003</v>
      </c>
      <c r="H33" s="7">
        <f t="shared" si="11"/>
        <v>7.66666666666667</v>
      </c>
      <c r="I33" s="7">
        <f t="shared" si="11"/>
        <v>6.571428571428574</v>
      </c>
      <c r="J33" s="7">
        <f t="shared" si="11"/>
        <v>5.750000000000002</v>
      </c>
      <c r="K33" s="37">
        <f t="shared" si="11"/>
        <v>5.1111111111111125</v>
      </c>
      <c r="L33" s="7">
        <f t="shared" si="11"/>
        <v>4.600000000000001</v>
      </c>
      <c r="M33" s="7">
        <f t="shared" si="11"/>
        <v>4.1818181818181825</v>
      </c>
      <c r="N33" s="7">
        <f t="shared" si="12"/>
        <v>3.833333333333335</v>
      </c>
      <c r="O33" s="7">
        <f t="shared" si="12"/>
        <v>3.538461538461539</v>
      </c>
      <c r="P33" s="7">
        <f t="shared" si="12"/>
        <v>3.285714285714287</v>
      </c>
      <c r="Q33" s="7">
        <f t="shared" si="12"/>
        <v>3.0666666666666678</v>
      </c>
      <c r="R33" s="7">
        <f t="shared" si="12"/>
        <v>2.875000000000001</v>
      </c>
      <c r="S33" s="7">
        <f t="shared" si="12"/>
        <v>2.7058823529411775</v>
      </c>
      <c r="T33" s="7">
        <f t="shared" si="12"/>
        <v>2.5555555555555562</v>
      </c>
      <c r="U33" s="7">
        <f t="shared" si="12"/>
        <v>2.4210526315789482</v>
      </c>
      <c r="V33" s="7">
        <f t="shared" si="12"/>
        <v>2.3000000000000007</v>
      </c>
      <c r="W33" s="8">
        <f t="shared" si="12"/>
        <v>2.190476190476191</v>
      </c>
    </row>
    <row r="34" spans="1:23" ht="12.75">
      <c r="A34" s="15"/>
      <c r="B34" s="25">
        <f t="shared" si="6"/>
        <v>2.400000000000001</v>
      </c>
      <c r="C34" s="22">
        <f t="shared" si="4"/>
        <v>6.096000000000002</v>
      </c>
      <c r="D34" s="6">
        <f t="shared" si="11"/>
        <v>24.000000000000007</v>
      </c>
      <c r="E34" s="7">
        <f t="shared" si="11"/>
        <v>16.000000000000007</v>
      </c>
      <c r="F34" s="7">
        <f t="shared" si="11"/>
        <v>12.000000000000004</v>
      </c>
      <c r="G34" s="7">
        <f t="shared" si="11"/>
        <v>9.600000000000003</v>
      </c>
      <c r="H34" s="7">
        <f t="shared" si="11"/>
        <v>8.000000000000004</v>
      </c>
      <c r="I34" s="7">
        <f t="shared" si="11"/>
        <v>6.857142857142859</v>
      </c>
      <c r="J34" s="7">
        <f t="shared" si="11"/>
        <v>6.000000000000002</v>
      </c>
      <c r="K34" s="7">
        <f t="shared" si="11"/>
        <v>5.333333333333335</v>
      </c>
      <c r="L34" s="7">
        <f t="shared" si="11"/>
        <v>4.800000000000002</v>
      </c>
      <c r="M34" s="7">
        <f t="shared" si="11"/>
        <v>4.363636363636365</v>
      </c>
      <c r="N34" s="7">
        <f t="shared" si="12"/>
        <v>4.000000000000002</v>
      </c>
      <c r="O34" s="7">
        <f t="shared" si="12"/>
        <v>3.6923076923076934</v>
      </c>
      <c r="P34" s="7">
        <f t="shared" si="12"/>
        <v>3.4285714285714297</v>
      </c>
      <c r="Q34" s="7">
        <f t="shared" si="12"/>
        <v>3.200000000000001</v>
      </c>
      <c r="R34" s="7">
        <f t="shared" si="12"/>
        <v>3.000000000000001</v>
      </c>
      <c r="S34" s="7">
        <f t="shared" si="12"/>
        <v>2.823529411764707</v>
      </c>
      <c r="T34" s="7">
        <f t="shared" si="12"/>
        <v>2.6666666666666674</v>
      </c>
      <c r="U34" s="7">
        <f t="shared" si="12"/>
        <v>2.526315789473685</v>
      </c>
      <c r="V34" s="7">
        <f t="shared" si="12"/>
        <v>2.400000000000001</v>
      </c>
      <c r="W34" s="8">
        <f t="shared" si="12"/>
        <v>2.2857142857142865</v>
      </c>
    </row>
    <row r="35" spans="1:23" ht="12.75">
      <c r="A35" s="15"/>
      <c r="B35" s="25">
        <f t="shared" si="6"/>
        <v>2.500000000000001</v>
      </c>
      <c r="C35" s="22">
        <f t="shared" si="4"/>
        <v>6.350000000000002</v>
      </c>
      <c r="D35" s="6">
        <f t="shared" si="11"/>
        <v>25.000000000000007</v>
      </c>
      <c r="E35" s="7">
        <f t="shared" si="11"/>
        <v>16.666666666666675</v>
      </c>
      <c r="F35" s="7">
        <f t="shared" si="11"/>
        <v>12.500000000000004</v>
      </c>
      <c r="G35" s="7">
        <f t="shared" si="11"/>
        <v>10.000000000000004</v>
      </c>
      <c r="H35" s="7">
        <f t="shared" si="11"/>
        <v>8.333333333333337</v>
      </c>
      <c r="I35" s="7">
        <f t="shared" si="11"/>
        <v>7.142857142857146</v>
      </c>
      <c r="J35" s="7">
        <f t="shared" si="11"/>
        <v>6.250000000000002</v>
      </c>
      <c r="K35" s="7">
        <f t="shared" si="11"/>
        <v>5.555555555555557</v>
      </c>
      <c r="L35" s="7">
        <f t="shared" si="11"/>
        <v>5.000000000000002</v>
      </c>
      <c r="M35" s="7">
        <f t="shared" si="11"/>
        <v>4.545454545454547</v>
      </c>
      <c r="N35" s="7">
        <f t="shared" si="12"/>
        <v>4.166666666666669</v>
      </c>
      <c r="O35" s="7">
        <f t="shared" si="12"/>
        <v>3.8461538461538476</v>
      </c>
      <c r="P35" s="7">
        <f t="shared" si="12"/>
        <v>3.571428571428573</v>
      </c>
      <c r="Q35" s="7">
        <f t="shared" si="12"/>
        <v>3.3333333333333344</v>
      </c>
      <c r="R35" s="7">
        <f t="shared" si="12"/>
        <v>3.125000000000001</v>
      </c>
      <c r="S35" s="7">
        <f t="shared" si="12"/>
        <v>2.9411764705882364</v>
      </c>
      <c r="T35" s="7">
        <f t="shared" si="12"/>
        <v>2.7777777777777786</v>
      </c>
      <c r="U35" s="7">
        <f t="shared" si="12"/>
        <v>2.631578947368422</v>
      </c>
      <c r="V35" s="7">
        <f t="shared" si="12"/>
        <v>2.500000000000001</v>
      </c>
      <c r="W35" s="8">
        <f t="shared" si="12"/>
        <v>2.380952380952382</v>
      </c>
    </row>
    <row r="36" spans="1:23" ht="12.75">
      <c r="A36" s="15"/>
      <c r="B36" s="25">
        <f t="shared" si="6"/>
        <v>2.600000000000001</v>
      </c>
      <c r="C36" s="22">
        <f t="shared" si="4"/>
        <v>6.604000000000003</v>
      </c>
      <c r="D36" s="6">
        <f t="shared" si="11"/>
        <v>26.000000000000007</v>
      </c>
      <c r="E36" s="7">
        <f t="shared" si="11"/>
        <v>17.33333333333334</v>
      </c>
      <c r="F36" s="7">
        <f t="shared" si="11"/>
        <v>13.000000000000004</v>
      </c>
      <c r="G36" s="7">
        <f t="shared" si="11"/>
        <v>10.400000000000004</v>
      </c>
      <c r="H36" s="7">
        <f t="shared" si="11"/>
        <v>8.66666666666667</v>
      </c>
      <c r="I36" s="7">
        <f t="shared" si="11"/>
        <v>7.4285714285714315</v>
      </c>
      <c r="J36" s="7">
        <f t="shared" si="11"/>
        <v>6.500000000000002</v>
      </c>
      <c r="K36" s="7">
        <f t="shared" si="11"/>
        <v>5.7777777777777795</v>
      </c>
      <c r="L36" s="37">
        <f t="shared" si="11"/>
        <v>5.200000000000002</v>
      </c>
      <c r="M36" s="7">
        <f t="shared" si="11"/>
        <v>4.727272727272728</v>
      </c>
      <c r="N36" s="7">
        <f t="shared" si="12"/>
        <v>4.333333333333335</v>
      </c>
      <c r="O36" s="7">
        <f t="shared" si="12"/>
        <v>4.000000000000002</v>
      </c>
      <c r="P36" s="7">
        <f t="shared" si="12"/>
        <v>3.7142857142857157</v>
      </c>
      <c r="Q36" s="7">
        <f t="shared" si="12"/>
        <v>3.466666666666668</v>
      </c>
      <c r="R36" s="7">
        <f t="shared" si="12"/>
        <v>3.250000000000001</v>
      </c>
      <c r="S36" s="7">
        <f t="shared" si="12"/>
        <v>3.058823529411766</v>
      </c>
      <c r="T36" s="7">
        <f t="shared" si="12"/>
        <v>2.8888888888888897</v>
      </c>
      <c r="U36" s="7">
        <f t="shared" si="12"/>
        <v>2.736842105263159</v>
      </c>
      <c r="V36" s="7">
        <f t="shared" si="12"/>
        <v>2.600000000000001</v>
      </c>
      <c r="W36" s="8">
        <f t="shared" si="12"/>
        <v>2.476190476190477</v>
      </c>
    </row>
    <row r="37" spans="1:23" ht="12.75">
      <c r="A37" s="15"/>
      <c r="B37" s="25">
        <f t="shared" si="6"/>
        <v>2.700000000000001</v>
      </c>
      <c r="C37" s="22">
        <f t="shared" si="4"/>
        <v>6.858000000000003</v>
      </c>
      <c r="D37" s="6">
        <f t="shared" si="11"/>
        <v>27.00000000000001</v>
      </c>
      <c r="E37" s="7">
        <f t="shared" si="11"/>
        <v>18.000000000000007</v>
      </c>
      <c r="F37" s="7">
        <f t="shared" si="11"/>
        <v>13.500000000000005</v>
      </c>
      <c r="G37" s="7">
        <f t="shared" si="11"/>
        <v>10.800000000000004</v>
      </c>
      <c r="H37" s="7">
        <f t="shared" si="11"/>
        <v>9.000000000000004</v>
      </c>
      <c r="I37" s="7">
        <f t="shared" si="11"/>
        <v>7.714285714285718</v>
      </c>
      <c r="J37" s="7">
        <f t="shared" si="11"/>
        <v>6.750000000000003</v>
      </c>
      <c r="K37" s="7">
        <f t="shared" si="11"/>
        <v>6.000000000000002</v>
      </c>
      <c r="L37" s="7">
        <f t="shared" si="11"/>
        <v>5.400000000000002</v>
      </c>
      <c r="M37" s="7">
        <f t="shared" si="11"/>
        <v>4.909090909090911</v>
      </c>
      <c r="N37" s="7">
        <f t="shared" si="12"/>
        <v>4.500000000000002</v>
      </c>
      <c r="O37" s="7">
        <f t="shared" si="12"/>
        <v>4.153846153846155</v>
      </c>
      <c r="P37" s="7">
        <f t="shared" si="12"/>
        <v>3.857142857142859</v>
      </c>
      <c r="Q37" s="7">
        <f t="shared" si="12"/>
        <v>3.6000000000000014</v>
      </c>
      <c r="R37" s="7">
        <f t="shared" si="12"/>
        <v>3.3750000000000013</v>
      </c>
      <c r="S37" s="7">
        <f t="shared" si="12"/>
        <v>3.1764705882352953</v>
      </c>
      <c r="T37" s="7">
        <f t="shared" si="12"/>
        <v>3.000000000000001</v>
      </c>
      <c r="U37" s="7">
        <f t="shared" si="12"/>
        <v>2.842105263157896</v>
      </c>
      <c r="V37" s="7">
        <f t="shared" si="12"/>
        <v>2.700000000000001</v>
      </c>
      <c r="W37" s="8">
        <f t="shared" si="12"/>
        <v>2.5714285714285725</v>
      </c>
    </row>
    <row r="38" spans="1:23" ht="12.75">
      <c r="A38" s="15"/>
      <c r="B38" s="25">
        <f t="shared" si="6"/>
        <v>2.800000000000001</v>
      </c>
      <c r="C38" s="22">
        <f t="shared" si="4"/>
        <v>7.112000000000003</v>
      </c>
      <c r="D38" s="6">
        <f t="shared" si="11"/>
        <v>28.00000000000001</v>
      </c>
      <c r="E38" s="7">
        <f t="shared" si="11"/>
        <v>18.666666666666675</v>
      </c>
      <c r="F38" s="7">
        <f t="shared" si="11"/>
        <v>14.000000000000005</v>
      </c>
      <c r="G38" s="7">
        <f t="shared" si="11"/>
        <v>11.200000000000005</v>
      </c>
      <c r="H38" s="7">
        <f t="shared" si="11"/>
        <v>9.333333333333337</v>
      </c>
      <c r="I38" s="7">
        <f t="shared" si="11"/>
        <v>8.000000000000004</v>
      </c>
      <c r="J38" s="7">
        <f t="shared" si="11"/>
        <v>7.000000000000003</v>
      </c>
      <c r="K38" s="7">
        <f t="shared" si="11"/>
        <v>6.222222222222225</v>
      </c>
      <c r="L38" s="7">
        <f t="shared" si="11"/>
        <v>5.600000000000002</v>
      </c>
      <c r="M38" s="37">
        <f t="shared" si="11"/>
        <v>5.090909090909093</v>
      </c>
      <c r="N38" s="7">
        <f t="shared" si="12"/>
        <v>4.666666666666669</v>
      </c>
      <c r="O38" s="7">
        <f t="shared" si="12"/>
        <v>4.307692307692309</v>
      </c>
      <c r="P38" s="7">
        <f t="shared" si="12"/>
        <v>4.000000000000002</v>
      </c>
      <c r="Q38" s="7">
        <f t="shared" si="12"/>
        <v>3.7333333333333347</v>
      </c>
      <c r="R38" s="7">
        <f t="shared" si="12"/>
        <v>3.5000000000000013</v>
      </c>
      <c r="S38" s="7">
        <f t="shared" si="12"/>
        <v>3.294117647058825</v>
      </c>
      <c r="T38" s="7">
        <f t="shared" si="12"/>
        <v>3.1111111111111125</v>
      </c>
      <c r="U38" s="7">
        <f t="shared" si="12"/>
        <v>2.9473684210526327</v>
      </c>
      <c r="V38" s="7">
        <f t="shared" si="12"/>
        <v>2.800000000000001</v>
      </c>
      <c r="W38" s="8">
        <f t="shared" si="12"/>
        <v>2.666666666666668</v>
      </c>
    </row>
    <row r="39" spans="1:23" ht="12.75">
      <c r="A39" s="15"/>
      <c r="B39" s="25">
        <f t="shared" si="6"/>
        <v>2.9000000000000012</v>
      </c>
      <c r="C39" s="22">
        <f t="shared" si="4"/>
        <v>7.366000000000003</v>
      </c>
      <c r="D39" s="6">
        <f t="shared" si="11"/>
        <v>29.00000000000001</v>
      </c>
      <c r="E39" s="7">
        <f t="shared" si="11"/>
        <v>19.333333333333343</v>
      </c>
      <c r="F39" s="7">
        <f t="shared" si="11"/>
        <v>14.500000000000005</v>
      </c>
      <c r="G39" s="7">
        <f t="shared" si="11"/>
        <v>11.600000000000005</v>
      </c>
      <c r="H39" s="7">
        <f t="shared" si="11"/>
        <v>9.666666666666671</v>
      </c>
      <c r="I39" s="7">
        <f t="shared" si="11"/>
        <v>8.28571428571429</v>
      </c>
      <c r="J39" s="7">
        <f t="shared" si="11"/>
        <v>7.250000000000003</v>
      </c>
      <c r="K39" s="7">
        <f t="shared" si="11"/>
        <v>6.444444444444447</v>
      </c>
      <c r="L39" s="7">
        <f t="shared" si="11"/>
        <v>5.8000000000000025</v>
      </c>
      <c r="M39" s="7">
        <f t="shared" si="11"/>
        <v>5.272727272727274</v>
      </c>
      <c r="N39" s="7">
        <f t="shared" si="12"/>
        <v>4.833333333333336</v>
      </c>
      <c r="O39" s="7">
        <f t="shared" si="12"/>
        <v>4.4615384615384635</v>
      </c>
      <c r="P39" s="7">
        <f t="shared" si="12"/>
        <v>4.142857142857145</v>
      </c>
      <c r="Q39" s="7">
        <f t="shared" si="12"/>
        <v>3.8666666666666685</v>
      </c>
      <c r="R39" s="7">
        <f t="shared" si="12"/>
        <v>3.6250000000000013</v>
      </c>
      <c r="S39" s="7">
        <f t="shared" si="12"/>
        <v>3.4117647058823546</v>
      </c>
      <c r="T39" s="7">
        <f t="shared" si="12"/>
        <v>3.2222222222222237</v>
      </c>
      <c r="U39" s="7">
        <f t="shared" si="12"/>
        <v>3.05263157894737</v>
      </c>
      <c r="V39" s="7">
        <f t="shared" si="12"/>
        <v>2.9000000000000012</v>
      </c>
      <c r="W39" s="8">
        <f t="shared" si="12"/>
        <v>2.7619047619047628</v>
      </c>
    </row>
    <row r="40" spans="1:23" ht="12.75">
      <c r="A40" s="15"/>
      <c r="B40" s="25">
        <f t="shared" si="6"/>
        <v>3.0000000000000013</v>
      </c>
      <c r="C40" s="22">
        <f t="shared" si="4"/>
        <v>7.620000000000004</v>
      </c>
      <c r="D40" s="6">
        <f t="shared" si="11"/>
        <v>30.00000000000001</v>
      </c>
      <c r="E40" s="7">
        <f t="shared" si="11"/>
        <v>20.00000000000001</v>
      </c>
      <c r="F40" s="7">
        <f t="shared" si="11"/>
        <v>15.000000000000005</v>
      </c>
      <c r="G40" s="7">
        <f t="shared" si="11"/>
        <v>12.000000000000005</v>
      </c>
      <c r="H40" s="7">
        <f t="shared" si="11"/>
        <v>10.000000000000005</v>
      </c>
      <c r="I40" s="7">
        <f t="shared" si="11"/>
        <v>8.571428571428577</v>
      </c>
      <c r="J40" s="7">
        <f t="shared" si="11"/>
        <v>7.500000000000003</v>
      </c>
      <c r="K40" s="7">
        <f t="shared" si="11"/>
        <v>6.66666666666667</v>
      </c>
      <c r="L40" s="7">
        <f t="shared" si="11"/>
        <v>6.000000000000003</v>
      </c>
      <c r="M40" s="7">
        <f t="shared" si="11"/>
        <v>5.454545454545457</v>
      </c>
      <c r="N40" s="7">
        <f t="shared" si="12"/>
        <v>5.000000000000003</v>
      </c>
      <c r="O40" s="7">
        <f t="shared" si="12"/>
        <v>4.615384615384618</v>
      </c>
      <c r="P40" s="7">
        <f t="shared" si="12"/>
        <v>4.285714285714288</v>
      </c>
      <c r="Q40" s="7">
        <f t="shared" si="12"/>
        <v>4.000000000000002</v>
      </c>
      <c r="R40" s="7">
        <f t="shared" si="12"/>
        <v>3.7500000000000013</v>
      </c>
      <c r="S40" s="7">
        <f t="shared" si="12"/>
        <v>3.529411764705884</v>
      </c>
      <c r="T40" s="7">
        <f t="shared" si="12"/>
        <v>3.333333333333335</v>
      </c>
      <c r="U40" s="7">
        <f t="shared" si="12"/>
        <v>3.1578947368421066</v>
      </c>
      <c r="V40" s="7">
        <f t="shared" si="12"/>
        <v>3.0000000000000013</v>
      </c>
      <c r="W40" s="8">
        <f t="shared" si="12"/>
        <v>2.857142857142858</v>
      </c>
    </row>
    <row r="41" spans="1:23" ht="12.75">
      <c r="A41" s="15"/>
      <c r="B41" s="25">
        <f t="shared" si="6"/>
        <v>3.1000000000000014</v>
      </c>
      <c r="C41" s="22">
        <f t="shared" si="4"/>
        <v>7.874000000000004</v>
      </c>
      <c r="D41" s="6">
        <f t="shared" si="11"/>
        <v>31.000000000000014</v>
      </c>
      <c r="E41" s="7">
        <f t="shared" si="11"/>
        <v>20.66666666666668</v>
      </c>
      <c r="F41" s="7">
        <f t="shared" si="11"/>
        <v>15.500000000000007</v>
      </c>
      <c r="G41" s="7">
        <f t="shared" si="11"/>
        <v>12.400000000000006</v>
      </c>
      <c r="H41" s="7">
        <f t="shared" si="11"/>
        <v>10.33333333333334</v>
      </c>
      <c r="I41" s="7">
        <f t="shared" si="11"/>
        <v>8.857142857142861</v>
      </c>
      <c r="J41" s="7">
        <f t="shared" si="11"/>
        <v>7.7500000000000036</v>
      </c>
      <c r="K41" s="7">
        <f t="shared" si="11"/>
        <v>6.888888888888892</v>
      </c>
      <c r="L41" s="7">
        <f t="shared" si="11"/>
        <v>6.200000000000003</v>
      </c>
      <c r="M41" s="7">
        <f t="shared" si="11"/>
        <v>5.6363636363636385</v>
      </c>
      <c r="N41" s="37">
        <f t="shared" si="12"/>
        <v>5.16666666666667</v>
      </c>
      <c r="O41" s="7">
        <f t="shared" si="12"/>
        <v>4.769230769230771</v>
      </c>
      <c r="P41" s="7">
        <f t="shared" si="12"/>
        <v>4.428571428571431</v>
      </c>
      <c r="Q41" s="7">
        <f t="shared" si="12"/>
        <v>4.1333333333333355</v>
      </c>
      <c r="R41" s="7">
        <f t="shared" si="12"/>
        <v>3.8750000000000018</v>
      </c>
      <c r="S41" s="7">
        <f t="shared" si="12"/>
        <v>3.6470588235294135</v>
      </c>
      <c r="T41" s="7">
        <f t="shared" si="12"/>
        <v>3.444444444444446</v>
      </c>
      <c r="U41" s="7">
        <f t="shared" si="12"/>
        <v>3.263157894736844</v>
      </c>
      <c r="V41" s="7">
        <f t="shared" si="12"/>
        <v>3.1000000000000014</v>
      </c>
      <c r="W41" s="8">
        <f t="shared" si="12"/>
        <v>2.9523809523809534</v>
      </c>
    </row>
    <row r="42" spans="1:23" ht="12.75">
      <c r="A42" s="15"/>
      <c r="B42" s="25">
        <f t="shared" si="6"/>
        <v>3.2000000000000015</v>
      </c>
      <c r="C42" s="22">
        <f t="shared" si="4"/>
        <v>8.128000000000004</v>
      </c>
      <c r="D42" s="6">
        <f aca="true" t="shared" si="13" ref="D42:M50">$B42/D$9</f>
        <v>32.000000000000014</v>
      </c>
      <c r="E42" s="7">
        <f t="shared" si="13"/>
        <v>21.333333333333343</v>
      </c>
      <c r="F42" s="7">
        <f t="shared" si="13"/>
        <v>16.000000000000007</v>
      </c>
      <c r="G42" s="7">
        <f t="shared" si="13"/>
        <v>12.800000000000006</v>
      </c>
      <c r="H42" s="7">
        <f t="shared" si="13"/>
        <v>10.666666666666671</v>
      </c>
      <c r="I42" s="7">
        <f t="shared" si="13"/>
        <v>9.142857142857148</v>
      </c>
      <c r="J42" s="7">
        <f t="shared" si="13"/>
        <v>8.000000000000004</v>
      </c>
      <c r="K42" s="7">
        <f t="shared" si="13"/>
        <v>7.111111111111114</v>
      </c>
      <c r="L42" s="7">
        <f t="shared" si="13"/>
        <v>6.400000000000003</v>
      </c>
      <c r="M42" s="7">
        <f t="shared" si="13"/>
        <v>5.81818181818182</v>
      </c>
      <c r="N42" s="7">
        <f aca="true" t="shared" si="14" ref="N42:W50">$B42/N$9</f>
        <v>5.333333333333336</v>
      </c>
      <c r="O42" s="7">
        <f t="shared" si="14"/>
        <v>4.923076923076925</v>
      </c>
      <c r="P42" s="7">
        <f t="shared" si="14"/>
        <v>4.571428571428574</v>
      </c>
      <c r="Q42" s="7">
        <f t="shared" si="14"/>
        <v>4.266666666666668</v>
      </c>
      <c r="R42" s="7">
        <f t="shared" si="14"/>
        <v>4.000000000000002</v>
      </c>
      <c r="S42" s="7">
        <f t="shared" si="14"/>
        <v>3.764705882352943</v>
      </c>
      <c r="T42" s="7">
        <f t="shared" si="14"/>
        <v>3.555555555555557</v>
      </c>
      <c r="U42" s="7">
        <f t="shared" si="14"/>
        <v>3.3684210526315805</v>
      </c>
      <c r="V42" s="7">
        <f t="shared" si="14"/>
        <v>3.2000000000000015</v>
      </c>
      <c r="W42" s="8">
        <f t="shared" si="14"/>
        <v>3.047619047619049</v>
      </c>
    </row>
    <row r="43" spans="1:23" ht="12.75">
      <c r="A43" s="15"/>
      <c r="B43" s="25">
        <f t="shared" si="6"/>
        <v>3.3000000000000016</v>
      </c>
      <c r="C43" s="22">
        <f t="shared" si="4"/>
        <v>8.382000000000005</v>
      </c>
      <c r="D43" s="6">
        <f t="shared" si="13"/>
        <v>33.000000000000014</v>
      </c>
      <c r="E43" s="7">
        <f t="shared" si="13"/>
        <v>22.00000000000001</v>
      </c>
      <c r="F43" s="7">
        <f t="shared" si="13"/>
        <v>16.500000000000007</v>
      </c>
      <c r="G43" s="7">
        <f t="shared" si="13"/>
        <v>13.200000000000006</v>
      </c>
      <c r="H43" s="7">
        <f t="shared" si="13"/>
        <v>11.000000000000005</v>
      </c>
      <c r="I43" s="7">
        <f t="shared" si="13"/>
        <v>9.428571428571434</v>
      </c>
      <c r="J43" s="7">
        <f t="shared" si="13"/>
        <v>8.250000000000004</v>
      </c>
      <c r="K43" s="7">
        <f t="shared" si="13"/>
        <v>7.333333333333337</v>
      </c>
      <c r="L43" s="7">
        <f t="shared" si="13"/>
        <v>6.600000000000003</v>
      </c>
      <c r="M43" s="7">
        <f t="shared" si="13"/>
        <v>6.000000000000003</v>
      </c>
      <c r="N43" s="7">
        <f t="shared" si="14"/>
        <v>5.500000000000003</v>
      </c>
      <c r="O43" s="7">
        <f t="shared" si="14"/>
        <v>5.076923076923079</v>
      </c>
      <c r="P43" s="7">
        <f t="shared" si="14"/>
        <v>4.714285714285717</v>
      </c>
      <c r="Q43" s="7">
        <f t="shared" si="14"/>
        <v>4.400000000000002</v>
      </c>
      <c r="R43" s="7">
        <f t="shared" si="14"/>
        <v>4.125000000000002</v>
      </c>
      <c r="S43" s="7">
        <f t="shared" si="14"/>
        <v>3.882352941176473</v>
      </c>
      <c r="T43" s="7">
        <f t="shared" si="14"/>
        <v>3.6666666666666683</v>
      </c>
      <c r="U43" s="7">
        <f t="shared" si="14"/>
        <v>3.4736842105263177</v>
      </c>
      <c r="V43" s="7">
        <f t="shared" si="14"/>
        <v>3.3000000000000016</v>
      </c>
      <c r="W43" s="8">
        <f t="shared" si="14"/>
        <v>3.142857142857144</v>
      </c>
    </row>
    <row r="44" spans="1:23" ht="12.75">
      <c r="A44" s="15"/>
      <c r="B44" s="25">
        <f t="shared" si="6"/>
        <v>3.4000000000000017</v>
      </c>
      <c r="C44" s="22">
        <f t="shared" si="4"/>
        <v>8.636000000000005</v>
      </c>
      <c r="D44" s="6">
        <f t="shared" si="13"/>
        <v>34.000000000000014</v>
      </c>
      <c r="E44" s="7">
        <f t="shared" si="13"/>
        <v>22.66666666666668</v>
      </c>
      <c r="F44" s="7">
        <f t="shared" si="13"/>
        <v>17.000000000000007</v>
      </c>
      <c r="G44" s="7">
        <f t="shared" si="13"/>
        <v>13.600000000000007</v>
      </c>
      <c r="H44" s="7">
        <f t="shared" si="13"/>
        <v>11.33333333333334</v>
      </c>
      <c r="I44" s="7">
        <f t="shared" si="13"/>
        <v>9.714285714285719</v>
      </c>
      <c r="J44" s="7">
        <f t="shared" si="13"/>
        <v>8.500000000000004</v>
      </c>
      <c r="K44" s="7">
        <f t="shared" si="13"/>
        <v>7.555555555555559</v>
      </c>
      <c r="L44" s="7">
        <f t="shared" si="13"/>
        <v>6.800000000000003</v>
      </c>
      <c r="M44" s="7">
        <f t="shared" si="13"/>
        <v>6.181818181818184</v>
      </c>
      <c r="N44" s="7">
        <f t="shared" si="14"/>
        <v>5.66666666666667</v>
      </c>
      <c r="O44" s="7">
        <f t="shared" si="14"/>
        <v>5.2307692307692335</v>
      </c>
      <c r="P44" s="7">
        <f t="shared" si="14"/>
        <v>4.857142857142859</v>
      </c>
      <c r="Q44" s="7">
        <f t="shared" si="14"/>
        <v>4.533333333333336</v>
      </c>
      <c r="R44" s="7">
        <f t="shared" si="14"/>
        <v>4.250000000000002</v>
      </c>
      <c r="S44" s="7">
        <f t="shared" si="14"/>
        <v>4.000000000000002</v>
      </c>
      <c r="T44" s="7">
        <f t="shared" si="14"/>
        <v>3.7777777777777795</v>
      </c>
      <c r="U44" s="7">
        <f t="shared" si="14"/>
        <v>3.5789473684210544</v>
      </c>
      <c r="V44" s="7">
        <f t="shared" si="14"/>
        <v>3.4000000000000017</v>
      </c>
      <c r="W44" s="8">
        <f t="shared" si="14"/>
        <v>3.2380952380952395</v>
      </c>
    </row>
    <row r="45" spans="1:23" ht="12.75">
      <c r="A45" s="15"/>
      <c r="B45" s="25">
        <f t="shared" si="6"/>
        <v>3.5000000000000018</v>
      </c>
      <c r="C45" s="22">
        <f t="shared" si="4"/>
        <v>8.890000000000004</v>
      </c>
      <c r="D45" s="6">
        <f t="shared" si="13"/>
        <v>35.000000000000014</v>
      </c>
      <c r="E45" s="7">
        <f t="shared" si="13"/>
        <v>23.333333333333346</v>
      </c>
      <c r="F45" s="7">
        <f t="shared" si="13"/>
        <v>17.500000000000007</v>
      </c>
      <c r="G45" s="7">
        <f t="shared" si="13"/>
        <v>14.000000000000007</v>
      </c>
      <c r="H45" s="7">
        <f t="shared" si="13"/>
        <v>11.666666666666673</v>
      </c>
      <c r="I45" s="7">
        <f t="shared" si="13"/>
        <v>10.000000000000005</v>
      </c>
      <c r="J45" s="7">
        <f t="shared" si="13"/>
        <v>8.750000000000004</v>
      </c>
      <c r="K45" s="7">
        <f t="shared" si="13"/>
        <v>7.777777777777781</v>
      </c>
      <c r="L45" s="7">
        <f t="shared" si="13"/>
        <v>7.0000000000000036</v>
      </c>
      <c r="M45" s="7">
        <f t="shared" si="13"/>
        <v>6.363636363636366</v>
      </c>
      <c r="N45" s="7">
        <f t="shared" si="14"/>
        <v>5.833333333333337</v>
      </c>
      <c r="O45" s="7">
        <f t="shared" si="14"/>
        <v>5.384615384615387</v>
      </c>
      <c r="P45" s="7">
        <f t="shared" si="14"/>
        <v>5.000000000000003</v>
      </c>
      <c r="Q45" s="7">
        <f t="shared" si="14"/>
        <v>4.666666666666669</v>
      </c>
      <c r="R45" s="7">
        <f t="shared" si="14"/>
        <v>4.375000000000002</v>
      </c>
      <c r="S45" s="7">
        <f t="shared" si="14"/>
        <v>4.117647058823532</v>
      </c>
      <c r="T45" s="7">
        <f t="shared" si="14"/>
        <v>3.8888888888888906</v>
      </c>
      <c r="U45" s="7">
        <f t="shared" si="14"/>
        <v>3.6842105263157916</v>
      </c>
      <c r="V45" s="7">
        <f t="shared" si="14"/>
        <v>3.5000000000000018</v>
      </c>
      <c r="W45" s="8">
        <f t="shared" si="14"/>
        <v>3.333333333333335</v>
      </c>
    </row>
    <row r="46" spans="1:23" ht="12.75">
      <c r="A46" s="15"/>
      <c r="B46" s="25">
        <f t="shared" si="6"/>
        <v>3.600000000000002</v>
      </c>
      <c r="C46" s="22">
        <f t="shared" si="4"/>
        <v>9.144000000000005</v>
      </c>
      <c r="D46" s="6">
        <f t="shared" si="13"/>
        <v>36.000000000000014</v>
      </c>
      <c r="E46" s="7">
        <f t="shared" si="13"/>
        <v>24.000000000000014</v>
      </c>
      <c r="F46" s="7">
        <f t="shared" si="13"/>
        <v>18.000000000000007</v>
      </c>
      <c r="G46" s="7">
        <f t="shared" si="13"/>
        <v>14.400000000000007</v>
      </c>
      <c r="H46" s="7">
        <f t="shared" si="13"/>
        <v>12.000000000000007</v>
      </c>
      <c r="I46" s="7">
        <f t="shared" si="13"/>
        <v>10.285714285714292</v>
      </c>
      <c r="J46" s="7">
        <f t="shared" si="13"/>
        <v>9.000000000000004</v>
      </c>
      <c r="K46" s="7">
        <f t="shared" si="13"/>
        <v>8.000000000000004</v>
      </c>
      <c r="L46" s="7">
        <f t="shared" si="13"/>
        <v>7.200000000000004</v>
      </c>
      <c r="M46" s="7">
        <f t="shared" si="13"/>
        <v>6.5454545454545485</v>
      </c>
      <c r="N46" s="7">
        <f t="shared" si="14"/>
        <v>6.0000000000000036</v>
      </c>
      <c r="O46" s="7">
        <f t="shared" si="14"/>
        <v>5.538461538461541</v>
      </c>
      <c r="P46" s="37">
        <f t="shared" si="14"/>
        <v>5.142857142857146</v>
      </c>
      <c r="Q46" s="7">
        <f t="shared" si="14"/>
        <v>4.8000000000000025</v>
      </c>
      <c r="R46" s="7">
        <f t="shared" si="14"/>
        <v>4.500000000000002</v>
      </c>
      <c r="S46" s="7">
        <f t="shared" si="14"/>
        <v>4.2352941176470615</v>
      </c>
      <c r="T46" s="7">
        <f t="shared" si="14"/>
        <v>4.000000000000002</v>
      </c>
      <c r="U46" s="7">
        <f t="shared" si="14"/>
        <v>3.7894736842105283</v>
      </c>
      <c r="V46" s="7">
        <f t="shared" si="14"/>
        <v>3.600000000000002</v>
      </c>
      <c r="W46" s="8">
        <f t="shared" si="14"/>
        <v>3.42857142857143</v>
      </c>
    </row>
    <row r="47" spans="1:23" ht="12.75">
      <c r="A47" s="15"/>
      <c r="B47" s="25">
        <f t="shared" si="6"/>
        <v>3.700000000000002</v>
      </c>
      <c r="C47" s="22">
        <f t="shared" si="4"/>
        <v>9.398000000000005</v>
      </c>
      <c r="D47" s="6">
        <f t="shared" si="13"/>
        <v>37.000000000000014</v>
      </c>
      <c r="E47" s="7">
        <f t="shared" si="13"/>
        <v>24.666666666666682</v>
      </c>
      <c r="F47" s="7">
        <f t="shared" si="13"/>
        <v>18.500000000000007</v>
      </c>
      <c r="G47" s="7">
        <f t="shared" si="13"/>
        <v>14.800000000000008</v>
      </c>
      <c r="H47" s="7">
        <f t="shared" si="13"/>
        <v>12.333333333333341</v>
      </c>
      <c r="I47" s="7">
        <f t="shared" si="13"/>
        <v>10.571428571428578</v>
      </c>
      <c r="J47" s="7">
        <f t="shared" si="13"/>
        <v>9.250000000000004</v>
      </c>
      <c r="K47" s="7">
        <f t="shared" si="13"/>
        <v>8.222222222222227</v>
      </c>
      <c r="L47" s="7">
        <f t="shared" si="13"/>
        <v>7.400000000000004</v>
      </c>
      <c r="M47" s="7">
        <f t="shared" si="13"/>
        <v>6.72727272727273</v>
      </c>
      <c r="N47" s="7">
        <f t="shared" si="14"/>
        <v>6.1666666666666705</v>
      </c>
      <c r="O47" s="7">
        <f t="shared" si="14"/>
        <v>5.692307692307695</v>
      </c>
      <c r="P47" s="37">
        <f t="shared" si="14"/>
        <v>5.285714285714289</v>
      </c>
      <c r="Q47" s="7">
        <f t="shared" si="14"/>
        <v>4.933333333333336</v>
      </c>
      <c r="R47" s="7">
        <f t="shared" si="14"/>
        <v>4.625000000000002</v>
      </c>
      <c r="S47" s="7">
        <f t="shared" si="14"/>
        <v>4.3529411764705905</v>
      </c>
      <c r="T47" s="7">
        <f t="shared" si="14"/>
        <v>4.111111111111113</v>
      </c>
      <c r="U47" s="7">
        <f t="shared" si="14"/>
        <v>3.8947368421052655</v>
      </c>
      <c r="V47" s="7">
        <f t="shared" si="14"/>
        <v>3.700000000000002</v>
      </c>
      <c r="W47" s="8">
        <f t="shared" si="14"/>
        <v>3.5238095238095255</v>
      </c>
    </row>
    <row r="48" spans="1:23" ht="12.75">
      <c r="A48" s="15"/>
      <c r="B48" s="25">
        <f t="shared" si="6"/>
        <v>3.800000000000002</v>
      </c>
      <c r="C48" s="22">
        <f t="shared" si="4"/>
        <v>9.652000000000005</v>
      </c>
      <c r="D48" s="6">
        <f t="shared" si="13"/>
        <v>38.00000000000002</v>
      </c>
      <c r="E48" s="7">
        <f t="shared" si="13"/>
        <v>25.333333333333346</v>
      </c>
      <c r="F48" s="7">
        <f t="shared" si="13"/>
        <v>19.00000000000001</v>
      </c>
      <c r="G48" s="7">
        <f t="shared" si="13"/>
        <v>15.200000000000008</v>
      </c>
      <c r="H48" s="7">
        <f t="shared" si="13"/>
        <v>12.666666666666673</v>
      </c>
      <c r="I48" s="7">
        <f t="shared" si="13"/>
        <v>10.857142857142863</v>
      </c>
      <c r="J48" s="7">
        <f t="shared" si="13"/>
        <v>9.500000000000005</v>
      </c>
      <c r="K48" s="7">
        <f t="shared" si="13"/>
        <v>8.444444444444448</v>
      </c>
      <c r="L48" s="7">
        <f t="shared" si="13"/>
        <v>7.600000000000004</v>
      </c>
      <c r="M48" s="7">
        <f t="shared" si="13"/>
        <v>6.909090909090912</v>
      </c>
      <c r="N48" s="7">
        <f t="shared" si="14"/>
        <v>6.333333333333337</v>
      </c>
      <c r="O48" s="7">
        <f t="shared" si="14"/>
        <v>5.846153846153849</v>
      </c>
      <c r="P48" s="7">
        <f t="shared" si="14"/>
        <v>5.4285714285714315</v>
      </c>
      <c r="Q48" s="7">
        <f t="shared" si="14"/>
        <v>5.066666666666669</v>
      </c>
      <c r="R48" s="7">
        <f t="shared" si="14"/>
        <v>4.750000000000003</v>
      </c>
      <c r="S48" s="7">
        <f t="shared" si="14"/>
        <v>4.47058823529412</v>
      </c>
      <c r="T48" s="7">
        <f t="shared" si="14"/>
        <v>4.222222222222224</v>
      </c>
      <c r="U48" s="7">
        <f t="shared" si="14"/>
        <v>4.000000000000003</v>
      </c>
      <c r="V48" s="7">
        <f t="shared" si="14"/>
        <v>3.800000000000002</v>
      </c>
      <c r="W48" s="8">
        <f t="shared" si="14"/>
        <v>3.619047619047621</v>
      </c>
    </row>
    <row r="49" spans="1:23" ht="12.75">
      <c r="A49" s="15"/>
      <c r="B49" s="25">
        <f t="shared" si="6"/>
        <v>3.900000000000002</v>
      </c>
      <c r="C49" s="22">
        <f t="shared" si="4"/>
        <v>9.906000000000006</v>
      </c>
      <c r="D49" s="6">
        <f t="shared" si="13"/>
        <v>39.00000000000002</v>
      </c>
      <c r="E49" s="7">
        <f t="shared" si="13"/>
        <v>26.000000000000014</v>
      </c>
      <c r="F49" s="7">
        <f t="shared" si="13"/>
        <v>19.50000000000001</v>
      </c>
      <c r="G49" s="7">
        <f t="shared" si="13"/>
        <v>15.600000000000009</v>
      </c>
      <c r="H49" s="7">
        <f t="shared" si="13"/>
        <v>13.000000000000007</v>
      </c>
      <c r="I49" s="7">
        <f t="shared" si="13"/>
        <v>11.14285714285715</v>
      </c>
      <c r="J49" s="7">
        <f t="shared" si="13"/>
        <v>9.750000000000005</v>
      </c>
      <c r="K49" s="7">
        <f t="shared" si="13"/>
        <v>8.666666666666671</v>
      </c>
      <c r="L49" s="7">
        <f t="shared" si="13"/>
        <v>7.800000000000004</v>
      </c>
      <c r="M49" s="7">
        <f t="shared" si="13"/>
        <v>7.090909090909094</v>
      </c>
      <c r="N49" s="7">
        <f t="shared" si="14"/>
        <v>6.5000000000000036</v>
      </c>
      <c r="O49" s="7">
        <f t="shared" si="14"/>
        <v>6.000000000000003</v>
      </c>
      <c r="P49" s="7">
        <f t="shared" si="14"/>
        <v>5.571428571428575</v>
      </c>
      <c r="Q49" s="37">
        <f t="shared" si="14"/>
        <v>5.200000000000003</v>
      </c>
      <c r="R49" s="7">
        <f t="shared" si="14"/>
        <v>4.875000000000003</v>
      </c>
      <c r="S49" s="7">
        <f t="shared" si="14"/>
        <v>4.588235294117649</v>
      </c>
      <c r="T49" s="7">
        <f t="shared" si="14"/>
        <v>4.333333333333336</v>
      </c>
      <c r="U49" s="7">
        <f t="shared" si="14"/>
        <v>4.105263157894739</v>
      </c>
      <c r="V49" s="7">
        <f t="shared" si="14"/>
        <v>3.900000000000002</v>
      </c>
      <c r="W49" s="8">
        <f t="shared" si="14"/>
        <v>3.714285714285716</v>
      </c>
    </row>
    <row r="50" spans="1:23" ht="13.5" thickBot="1">
      <c r="A50" s="16"/>
      <c r="B50" s="25">
        <f t="shared" si="6"/>
        <v>4.000000000000002</v>
      </c>
      <c r="C50" s="23">
        <f t="shared" si="4"/>
        <v>10.160000000000005</v>
      </c>
      <c r="D50" s="9">
        <f t="shared" si="13"/>
        <v>40.000000000000014</v>
      </c>
      <c r="E50" s="10">
        <f t="shared" si="13"/>
        <v>26.66666666666668</v>
      </c>
      <c r="F50" s="10">
        <f t="shared" si="13"/>
        <v>20.000000000000007</v>
      </c>
      <c r="G50" s="10">
        <f t="shared" si="13"/>
        <v>16.000000000000007</v>
      </c>
      <c r="H50" s="10">
        <f t="shared" si="13"/>
        <v>13.33333333333334</v>
      </c>
      <c r="I50" s="10">
        <f t="shared" si="13"/>
        <v>11.428571428571434</v>
      </c>
      <c r="J50" s="10">
        <f t="shared" si="13"/>
        <v>10.000000000000004</v>
      </c>
      <c r="K50" s="10">
        <f t="shared" si="13"/>
        <v>8.888888888888893</v>
      </c>
      <c r="L50" s="10">
        <f t="shared" si="13"/>
        <v>8.000000000000004</v>
      </c>
      <c r="M50" s="10">
        <f t="shared" si="13"/>
        <v>7.272727272727275</v>
      </c>
      <c r="N50" s="10">
        <f t="shared" si="14"/>
        <v>6.66666666666667</v>
      </c>
      <c r="O50" s="10">
        <f t="shared" si="14"/>
        <v>6.153846153846156</v>
      </c>
      <c r="P50" s="10">
        <f t="shared" si="14"/>
        <v>5.714285714285717</v>
      </c>
      <c r="Q50" s="10">
        <f t="shared" si="14"/>
        <v>5.333333333333336</v>
      </c>
      <c r="R50" s="10">
        <f t="shared" si="14"/>
        <v>5.000000000000002</v>
      </c>
      <c r="S50" s="10">
        <f t="shared" si="14"/>
        <v>4.705882352941178</v>
      </c>
      <c r="T50" s="10">
        <f t="shared" si="14"/>
        <v>4.444444444444446</v>
      </c>
      <c r="U50" s="10">
        <f t="shared" si="14"/>
        <v>4.210526315789476</v>
      </c>
      <c r="V50" s="10">
        <f t="shared" si="14"/>
        <v>4.000000000000002</v>
      </c>
      <c r="W50" s="11">
        <f t="shared" si="14"/>
        <v>3.809523809523811</v>
      </c>
    </row>
    <row r="51" ht="13.5" thickTop="1"/>
  </sheetData>
  <mergeCells count="8">
    <mergeCell ref="A11:A50"/>
    <mergeCell ref="A1:W1"/>
    <mergeCell ref="D10:W10"/>
    <mergeCell ref="D2:W2"/>
    <mergeCell ref="D6:W6"/>
    <mergeCell ref="D4:W4"/>
    <mergeCell ref="D8:W8"/>
    <mergeCell ref="A6:B10"/>
  </mergeCells>
  <conditionalFormatting sqref="D11:W50">
    <cfRule type="cellIs" priority="1" dxfId="0" operator="between" stopIfTrue="1">
      <formula>1.95</formula>
      <formula>5.08</formula>
    </cfRule>
  </conditionalFormatting>
  <printOptions horizontalCentered="1" verticalCentered="1"/>
  <pageMargins left="0.75" right="0.75" top="1" bottom="1" header="0.5" footer="0.5"/>
  <pageSetup orientation="landscape" scale="71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Kantesh Doss</dc:creator>
  <cp:keywords/>
  <dc:description/>
  <cp:lastModifiedBy>Komala  Doss</cp:lastModifiedBy>
  <cp:lastPrinted>2005-11-23T22:36:00Z</cp:lastPrinted>
  <dcterms:created xsi:type="dcterms:W3CDTF">2005-11-23T15:54:25Z</dcterms:created>
  <dcterms:modified xsi:type="dcterms:W3CDTF">2006-05-13T17:04:22Z</dcterms:modified>
  <cp:category/>
  <cp:version/>
  <cp:contentType/>
  <cp:contentStatus/>
</cp:coreProperties>
</file>